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E32" i="20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F12" i="23"/>
  <c r="G69" i="17"/>
  <c r="I69" s="1"/>
  <c r="J69" s="1"/>
  <c r="K69" s="1"/>
  <c r="G68"/>
  <c r="I68" s="1"/>
  <c r="J68" s="1"/>
  <c r="K68" s="1"/>
  <c r="G67"/>
  <c r="I67"/>
  <c r="J67" s="1"/>
  <c r="K67" s="1"/>
  <c r="G66"/>
  <c r="I66" s="1"/>
  <c r="J66" s="1"/>
  <c r="K66" s="1"/>
  <c r="G65"/>
  <c r="I65"/>
  <c r="J65" s="1"/>
  <c r="K65" s="1"/>
  <c r="G64"/>
  <c r="I64" s="1"/>
  <c r="J64" s="1"/>
  <c r="K64" s="1"/>
  <c r="G63"/>
  <c r="I63"/>
  <c r="J63" s="1"/>
  <c r="K63" s="1"/>
  <c r="G62"/>
  <c r="I62" s="1"/>
  <c r="J62" s="1"/>
  <c r="K62" s="1"/>
  <c r="G61"/>
  <c r="I61"/>
  <c r="J61" s="1"/>
  <c r="K61" s="1"/>
  <c r="G60"/>
  <c r="I60" s="1"/>
  <c r="J60" s="1"/>
  <c r="K60" s="1"/>
  <c r="F69" i="23"/>
  <c r="G69"/>
  <c r="F68"/>
  <c r="G68"/>
  <c r="F67"/>
  <c r="G67"/>
  <c r="F66"/>
  <c r="G66"/>
  <c r="F65"/>
  <c r="G65"/>
  <c r="F64"/>
  <c r="G64"/>
  <c r="F63"/>
  <c r="G63"/>
  <c r="F62"/>
  <c r="G62"/>
  <c r="F61"/>
  <c r="G61"/>
  <c r="F60"/>
  <c r="G60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G12"/>
  <c r="E68" i="20"/>
  <c r="F68" s="1"/>
  <c r="G68" s="1"/>
  <c r="E67"/>
  <c r="F67"/>
  <c r="G67" s="1"/>
  <c r="E66"/>
  <c r="F66" s="1"/>
  <c r="G66" s="1"/>
  <c r="E65"/>
  <c r="F65"/>
  <c r="G65" s="1"/>
  <c r="E64"/>
  <c r="F64" s="1"/>
  <c r="G64" s="1"/>
  <c r="E63"/>
  <c r="F63"/>
  <c r="G63" s="1"/>
  <c r="E62"/>
  <c r="F62" s="1"/>
  <c r="G62" s="1"/>
  <c r="E61"/>
  <c r="F61"/>
  <c r="G61" s="1"/>
  <c r="E60"/>
  <c r="F60" s="1"/>
  <c r="G60" s="1"/>
  <c r="E59"/>
  <c r="F59"/>
  <c r="G59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E28"/>
  <c r="F28" s="1"/>
  <c r="G28" s="1"/>
  <c r="E27"/>
  <c r="F27"/>
  <c r="G27" s="1"/>
  <c r="E26"/>
  <c r="F26" s="1"/>
  <c r="G26" s="1"/>
  <c r="E25"/>
  <c r="F25"/>
  <c r="G25" s="1"/>
  <c r="E24"/>
  <c r="F24" s="1"/>
  <c r="G24" s="1"/>
  <c r="E23"/>
  <c r="F23"/>
  <c r="G23" s="1"/>
  <c r="E22"/>
  <c r="F22" s="1"/>
  <c r="G22" s="1"/>
  <c r="E21"/>
  <c r="F21"/>
  <c r="G21" s="1"/>
  <c r="E20"/>
  <c r="F20" s="1"/>
  <c r="G20" s="1"/>
  <c r="E19"/>
  <c r="F19"/>
  <c r="G19" s="1"/>
  <c r="E18"/>
  <c r="F18" s="1"/>
  <c r="G18" s="1"/>
  <c r="E17"/>
  <c r="F17"/>
  <c r="G17" s="1"/>
  <c r="E16"/>
  <c r="F16" s="1"/>
  <c r="G16" s="1"/>
  <c r="E15"/>
  <c r="F15"/>
  <c r="G15" s="1"/>
  <c r="E14"/>
  <c r="F14" s="1"/>
  <c r="G14" s="1"/>
  <c r="E13"/>
  <c r="F13"/>
  <c r="G13" s="1"/>
  <c r="E12"/>
  <c r="F12" s="1"/>
  <c r="G12" s="1"/>
  <c r="E11"/>
  <c r="F11"/>
  <c r="G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/>
  <c r="J49" s="1"/>
  <c r="K49" s="1"/>
  <c r="G50" i="1"/>
  <c r="I50"/>
  <c r="J50" s="1"/>
  <c r="K50" s="1"/>
  <c r="G12"/>
  <c r="I12"/>
  <c r="J12" s="1"/>
  <c r="G13" i="22"/>
  <c r="I13" s="1"/>
  <c r="J13" s="1"/>
  <c r="K13" s="1"/>
  <c r="G63"/>
  <c r="I63"/>
  <c r="J63" s="1"/>
  <c r="K63" s="1"/>
  <c r="G56" i="17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3"/>
  <c r="G12"/>
  <c r="G69" i="22"/>
  <c r="G68"/>
  <c r="G67"/>
  <c r="G66"/>
  <c r="G65"/>
  <c r="G64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G47"/>
  <c r="G46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G23"/>
  <c r="G21"/>
  <c r="G20"/>
  <c r="G19"/>
  <c r="G18"/>
  <c r="G17"/>
  <c r="G16"/>
  <c r="G15"/>
  <c r="G14"/>
  <c r="G13"/>
  <c r="G12"/>
  <c r="G11"/>
  <c r="G29" i="1"/>
  <c r="G28"/>
  <c r="G27"/>
  <c r="G26"/>
  <c r="G25"/>
  <c r="G24"/>
  <c r="G22"/>
  <c r="G21"/>
  <c r="G20"/>
  <c r="G19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G48"/>
  <c r="G47"/>
  <c r="G46"/>
  <c r="G45"/>
  <c r="G42"/>
  <c r="G41"/>
  <c r="G40"/>
  <c r="G39"/>
  <c r="G38"/>
  <c r="G37"/>
  <c r="I37" s="1"/>
  <c r="J37" s="1"/>
  <c r="K37" s="1"/>
  <c r="G36"/>
  <c r="G35"/>
  <c r="G34"/>
  <c r="G33"/>
  <c r="G43"/>
  <c r="I37" i="17"/>
  <c r="J37" s="1"/>
  <c r="K37" s="1"/>
  <c r="I37" i="22"/>
  <c r="J37"/>
  <c r="K37" s="1"/>
  <c r="I36" i="5"/>
  <c r="J36" s="1"/>
  <c r="K36" s="1"/>
  <c r="I35" i="17"/>
  <c r="J35" s="1"/>
  <c r="K35" s="1"/>
  <c r="I51"/>
  <c r="J51"/>
  <c r="K51" s="1"/>
  <c r="I51" i="22"/>
  <c r="J51" s="1"/>
  <c r="K51" s="1"/>
  <c r="I35"/>
  <c r="J35"/>
  <c r="K35" s="1"/>
  <c r="I34" i="5"/>
  <c r="J34" s="1"/>
  <c r="K34" s="1"/>
  <c r="I50"/>
  <c r="J50"/>
  <c r="K50" s="1"/>
  <c r="I51" i="1"/>
  <c r="J51" s="1"/>
  <c r="K51" s="1"/>
  <c r="I35"/>
  <c r="J35"/>
  <c r="K35" s="1"/>
  <c r="I34" i="17"/>
  <c r="J34" s="1"/>
  <c r="K34" s="1"/>
  <c r="I34" i="22"/>
  <c r="J34"/>
  <c r="K34" s="1"/>
  <c r="I33" i="5"/>
  <c r="J33" s="1"/>
  <c r="K33" s="1"/>
  <c r="I34" i="1"/>
  <c r="J34"/>
  <c r="K34" s="1"/>
  <c r="I22" i="17"/>
  <c r="J22" s="1"/>
  <c r="K22" s="1"/>
  <c r="I21" i="22"/>
  <c r="J21"/>
  <c r="K21" s="1"/>
  <c r="I22"/>
  <c r="J22" s="1"/>
  <c r="K22" s="1"/>
  <c r="I21" i="5"/>
  <c r="J21"/>
  <c r="K21" s="1"/>
  <c r="I22" i="1"/>
  <c r="J22" s="1"/>
  <c r="K22" s="1"/>
  <c r="I21" i="17"/>
  <c r="J21"/>
  <c r="K21" s="1"/>
  <c r="I20" i="5"/>
  <c r="J20" s="1"/>
  <c r="K20" s="1"/>
  <c r="I21" i="1"/>
  <c r="J21"/>
  <c r="K21" s="1"/>
  <c r="I26" i="17"/>
  <c r="J26" s="1"/>
  <c r="K26" s="1"/>
  <c r="I20"/>
  <c r="J20"/>
  <c r="K20" s="1"/>
  <c r="I26" i="22"/>
  <c r="J26" s="1"/>
  <c r="K26" s="1"/>
  <c r="I20"/>
  <c r="J20"/>
  <c r="K20" s="1"/>
  <c r="I25" i="5"/>
  <c r="J25" s="1"/>
  <c r="K25" s="1"/>
  <c r="I19"/>
  <c r="J19"/>
  <c r="K19" s="1"/>
  <c r="I26" i="1"/>
  <c r="J26" s="1"/>
  <c r="K26" s="1"/>
  <c r="I20"/>
  <c r="J20"/>
  <c r="K20" s="1"/>
  <c r="I27" i="17"/>
  <c r="J27" s="1"/>
  <c r="K27" s="1"/>
  <c r="I27" i="22"/>
  <c r="J27"/>
  <c r="K27" s="1"/>
  <c r="I26" i="5"/>
  <c r="J26" s="1"/>
  <c r="K26" s="1"/>
  <c r="I27" i="1"/>
  <c r="J27"/>
  <c r="K27" s="1"/>
  <c r="I12" i="22"/>
  <c r="J12" s="1"/>
  <c r="K12" s="1"/>
  <c r="I14"/>
  <c r="J14" s="1"/>
  <c r="K14" s="1"/>
  <c r="I15"/>
  <c r="J15"/>
  <c r="K15" s="1"/>
  <c r="I16"/>
  <c r="J16" s="1"/>
  <c r="K16" s="1"/>
  <c r="I17"/>
  <c r="J17"/>
  <c r="K17" s="1"/>
  <c r="I18"/>
  <c r="J18" s="1"/>
  <c r="K18" s="1"/>
  <c r="I19"/>
  <c r="J19"/>
  <c r="K19" s="1"/>
  <c r="I24"/>
  <c r="J24" s="1"/>
  <c r="K24" s="1"/>
  <c r="I25"/>
  <c r="J25"/>
  <c r="K25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5"/>
  <c r="J45" s="1"/>
  <c r="K45" s="1"/>
  <c r="I46"/>
  <c r="J46"/>
  <c r="K46" s="1"/>
  <c r="I47"/>
  <c r="J47" s="1"/>
  <c r="K47" s="1"/>
  <c r="I48"/>
  <c r="J48"/>
  <c r="K48" s="1"/>
  <c r="I49"/>
  <c r="J49" s="1"/>
  <c r="K49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1"/>
  <c r="J61"/>
  <c r="K61" s="1"/>
  <c r="I64"/>
  <c r="J64"/>
  <c r="K64" s="1"/>
  <c r="I65"/>
  <c r="J65" s="1"/>
  <c r="K65" s="1"/>
  <c r="I66"/>
  <c r="J66"/>
  <c r="K66" s="1"/>
  <c r="I67"/>
  <c r="J67" s="1"/>
  <c r="K67" s="1"/>
  <c r="I68"/>
  <c r="J68"/>
  <c r="K68" s="1"/>
  <c r="I69"/>
  <c r="J69" s="1"/>
  <c r="K69" s="1"/>
  <c r="I19" i="17"/>
  <c r="J19"/>
  <c r="K19" s="1"/>
  <c r="I18" i="5"/>
  <c r="J18" s="1"/>
  <c r="K18" s="1"/>
  <c r="I19" i="1"/>
  <c r="J19"/>
  <c r="K19" s="1"/>
  <c r="I45" i="17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44" i="5"/>
  <c r="J44" s="1"/>
  <c r="K44" s="1"/>
  <c r="I38"/>
  <c r="J38"/>
  <c r="K38" s="1"/>
  <c r="I39"/>
  <c r="J39" s="1"/>
  <c r="K39" s="1"/>
  <c r="I40"/>
  <c r="J40"/>
  <c r="K40" s="1"/>
  <c r="I41"/>
  <c r="J41" s="1"/>
  <c r="K41" s="1"/>
  <c r="I42"/>
  <c r="J42"/>
  <c r="K42" s="1"/>
  <c r="I45"/>
  <c r="J45" s="1"/>
  <c r="K45" s="1"/>
  <c r="I46"/>
  <c r="J46"/>
  <c r="K46" s="1"/>
  <c r="I47"/>
  <c r="J47" s="1"/>
  <c r="K47" s="1"/>
  <c r="I48"/>
  <c r="J48"/>
  <c r="K48" s="1"/>
  <c r="I45" i="1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60"/>
  <c r="J60" s="1"/>
  <c r="K60" s="1"/>
  <c r="I25" i="17"/>
  <c r="J25" s="1"/>
  <c r="K25" s="1"/>
  <c r="I24" i="5"/>
  <c r="J24"/>
  <c r="K24" s="1"/>
  <c r="I25" i="1"/>
  <c r="J25" s="1"/>
  <c r="K25" s="1"/>
  <c r="I24" i="17"/>
  <c r="J24"/>
  <c r="K24" s="1"/>
  <c r="I23" i="5"/>
  <c r="J23" s="1"/>
  <c r="K23" s="1"/>
  <c r="I24" i="1"/>
  <c r="J24"/>
  <c r="K24" s="1"/>
  <c r="I60" i="5"/>
  <c r="J60" s="1"/>
  <c r="K60" s="1"/>
  <c r="I17"/>
  <c r="J17"/>
  <c r="K17" s="1"/>
  <c r="I61" i="1"/>
  <c r="J61" s="1"/>
  <c r="K61" s="1"/>
  <c r="I18"/>
  <c r="J18"/>
  <c r="K18" s="1"/>
  <c r="I18" i="17"/>
  <c r="J18"/>
  <c r="K18" s="1"/>
  <c r="I64" i="5"/>
  <c r="J64"/>
  <c r="K64" s="1"/>
  <c r="I65" i="1"/>
  <c r="J65" s="1"/>
  <c r="K65" s="1"/>
  <c r="I12" i="17"/>
  <c r="J12"/>
  <c r="K12" s="1"/>
  <c r="I13"/>
  <c r="J13" s="1"/>
  <c r="K13" s="1"/>
  <c r="I14"/>
  <c r="J14"/>
  <c r="K14" s="1"/>
  <c r="I15"/>
  <c r="J15" s="1"/>
  <c r="K15" s="1"/>
  <c r="I16"/>
  <c r="J16"/>
  <c r="K16" s="1"/>
  <c r="I17"/>
  <c r="J17" s="1"/>
  <c r="K17" s="1"/>
  <c r="I28"/>
  <c r="J28"/>
  <c r="K28" s="1"/>
  <c r="I29"/>
  <c r="J29" s="1"/>
  <c r="K29" s="1"/>
  <c r="I33"/>
  <c r="J33"/>
  <c r="K33" s="1"/>
  <c r="I36"/>
  <c r="J36" s="1"/>
  <c r="K36" s="1"/>
  <c r="I38"/>
  <c r="J38"/>
  <c r="K38" s="1"/>
  <c r="I52"/>
  <c r="J52" s="1"/>
  <c r="K52" s="1"/>
  <c r="I53"/>
  <c r="J53"/>
  <c r="K53" s="1"/>
  <c r="I54"/>
  <c r="J54" s="1"/>
  <c r="K54" s="1"/>
  <c r="I55"/>
  <c r="J55"/>
  <c r="K55" s="1"/>
  <c r="I56"/>
  <c r="J56" s="1"/>
  <c r="K56" s="1"/>
  <c r="I68" i="5"/>
  <c r="J68" s="1"/>
  <c r="K68" s="1"/>
  <c r="I67"/>
  <c r="J67"/>
  <c r="K67" s="1"/>
  <c r="I66"/>
  <c r="J66" s="1"/>
  <c r="K66" s="1"/>
  <c r="I65"/>
  <c r="J65"/>
  <c r="K65" s="1"/>
  <c r="I63"/>
  <c r="J63" s="1"/>
  <c r="K63" s="1"/>
  <c r="I62"/>
  <c r="J62"/>
  <c r="K62" s="1"/>
  <c r="I59"/>
  <c r="J59" s="1"/>
  <c r="K59" s="1"/>
  <c r="I55"/>
  <c r="J55"/>
  <c r="K55" s="1"/>
  <c r="I54"/>
  <c r="J54" s="1"/>
  <c r="K54" s="1"/>
  <c r="I53"/>
  <c r="J53"/>
  <c r="K53" s="1"/>
  <c r="I52"/>
  <c r="J52" s="1"/>
  <c r="K52" s="1"/>
  <c r="I51"/>
  <c r="J51"/>
  <c r="K51" s="1"/>
  <c r="I37"/>
  <c r="J37" s="1"/>
  <c r="K37" s="1"/>
  <c r="I35"/>
  <c r="J35"/>
  <c r="K35" s="1"/>
  <c r="I32"/>
  <c r="J32" s="1"/>
  <c r="K32" s="1"/>
  <c r="I28"/>
  <c r="J28"/>
  <c r="K28" s="1"/>
  <c r="I27"/>
  <c r="J27" s="1"/>
  <c r="K27" s="1"/>
  <c r="I16"/>
  <c r="J16"/>
  <c r="K16" s="1"/>
  <c r="I15"/>
  <c r="J15" s="1"/>
  <c r="K15" s="1"/>
  <c r="I14"/>
  <c r="J14"/>
  <c r="K14" s="1"/>
  <c r="I13"/>
  <c r="J13" s="1"/>
  <c r="K13" s="1"/>
  <c r="I12"/>
  <c r="J12"/>
  <c r="K12" s="1"/>
  <c r="I11"/>
  <c r="J11" s="1"/>
  <c r="K11" s="1"/>
  <c r="I69" i="1"/>
  <c r="J69"/>
  <c r="K69" s="1"/>
  <c r="I68"/>
  <c r="J68" s="1"/>
  <c r="K68" s="1"/>
  <c r="I67"/>
  <c r="J67"/>
  <c r="K67" s="1"/>
  <c r="I66"/>
  <c r="J66" s="1"/>
  <c r="K66" s="1"/>
  <c r="I64"/>
  <c r="J64"/>
  <c r="K64" s="1"/>
  <c r="I63"/>
  <c r="J63" s="1"/>
  <c r="K63" s="1"/>
  <c r="I56"/>
  <c r="J56" s="1"/>
  <c r="K56"/>
  <c r="I55"/>
  <c r="J55"/>
  <c r="K55" s="1"/>
  <c r="I54"/>
  <c r="J54" s="1"/>
  <c r="K54"/>
  <c r="I53"/>
  <c r="J53"/>
  <c r="K53" s="1"/>
  <c r="I52"/>
  <c r="J52"/>
  <c r="K52" s="1"/>
  <c r="I38"/>
  <c r="J38" s="1"/>
  <c r="K38" s="1"/>
  <c r="I36"/>
  <c r="J36"/>
  <c r="K36" s="1"/>
  <c r="I33"/>
  <c r="J33" s="1"/>
  <c r="K33" s="1"/>
  <c r="I28"/>
  <c r="J28"/>
  <c r="K28" s="1"/>
  <c r="I15"/>
  <c r="J15" s="1"/>
  <c r="K15" s="1"/>
  <c r="I14"/>
  <c r="J14"/>
  <c r="K14" s="1"/>
  <c r="I13"/>
  <c r="J13" s="1"/>
  <c r="K13" s="1"/>
  <c r="I29"/>
  <c r="J29"/>
  <c r="K29" s="1"/>
  <c r="I17"/>
  <c r="J17" s="1"/>
  <c r="K17" s="1"/>
  <c r="I16"/>
  <c r="J16"/>
  <c r="K16" s="1"/>
  <c r="K12"/>
</calcChain>
</file>

<file path=xl/sharedStrings.xml><?xml version="1.0" encoding="utf-8"?>
<sst xmlns="http://schemas.openxmlformats.org/spreadsheetml/2006/main" count="1066" uniqueCount="209">
  <si>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</si>
  <si>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</si>
  <si>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</si>
  <si>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</si>
  <si>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</si>
  <si>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</si>
  <si>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</si>
  <si>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</si>
  <si>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</si>
  <si>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</si>
  <si>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</si>
  <si>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</si>
  <si>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</si>
  <si>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</si>
  <si>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</si>
  <si>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</si>
  <si>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</si>
  <si>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</si>
  <si>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</si>
  <si>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</si>
  <si>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</si>
  <si>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</si>
  <si>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</si>
  <si>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</si>
  <si>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</si>
  <si>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</si>
  <si>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</si>
  <si>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</si>
  <si>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</si>
  <si>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</si>
  <si>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</si>
  <si>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</si>
  <si>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</si>
  <si>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</si>
  <si>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</si>
  <si>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</si>
  <si>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</si>
  <si>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</si>
  <si>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</si>
  <si>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</si>
  <si>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</si>
  <si>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</si>
  <si>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</si>
  <si>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</si>
  <si>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</si>
  <si>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</si>
  <si>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</si>
  <si>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</si>
  <si>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</si>
  <si>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</si>
  <si>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</si>
  <si>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</si>
  <si>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</si>
  <si>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</si>
  <si>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</si>
  <si>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</si>
  <si>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</si>
  <si>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</si>
  <si>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</si>
  <si>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</si>
  <si>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</si>
  <si>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</si>
  <si>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</si>
  <si>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</si>
  <si>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</si>
  <si>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</si>
  <si>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</si>
  <si>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</si>
  <si>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</si>
  <si>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</si>
  <si>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</si>
  <si>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</si>
  <si>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</si>
  <si>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</si>
  <si>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</si>
  <si>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</si>
  <si>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</si>
  <si>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</si>
  <si>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</si>
  <si>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</si>
  <si>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</si>
  <si>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</si>
  <si>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</si>
  <si>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</si>
  <si>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</si>
  <si>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</si>
  <si>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</si>
  <si>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</si>
  <si>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</si>
  <si>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</si>
  <si>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</si>
  <si>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</si>
  <si>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</si>
  <si>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</si>
  <si>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</si>
  <si>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</si>
  <si>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</si>
  <si>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</si>
  <si>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</si>
  <si>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</si>
  <si>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</si>
  <si>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</si>
  <si>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</si>
  <si>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</si>
  <si>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</si>
  <si>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</si>
  <si>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</si>
  <si>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</si>
  <si>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</si>
  <si>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</si>
  <si>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</si>
  <si>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</si>
  <si>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</si>
  <si>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</si>
  <si>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</si>
  <si>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</si>
  <si>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</si>
  <si>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</si>
  <si>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</si>
  <si>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</si>
  <si>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</si>
  <si>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</si>
  <si>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</si>
  <si>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</si>
  <si>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</si>
  <si>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</si>
  <si>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</si>
  <si>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</si>
  <si>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</si>
  <si>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</si>
  <si>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</si>
  <si>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</si>
  <si>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</si>
  <si>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</si>
  <si>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</si>
  <si>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</si>
  <si>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</si>
  <si>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</si>
  <si>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</si>
  <si>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</si>
  <si>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</si>
  <si>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</si>
  <si>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</si>
  <si>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</si>
  <si>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</si>
  <si>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</si>
  <si>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</si>
  <si>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</si>
  <si>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</si>
  <si>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</si>
  <si>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</si>
  <si>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</si>
  <si>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</si>
  <si>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</si>
  <si>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</si>
  <si>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</si>
  <si>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</si>
  <si>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</si>
  <si>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</si>
  <si>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</si>
  <si>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</si>
  <si>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</si>
  <si>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</si>
  <si>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</si>
  <si>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</si>
  <si>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</si>
  <si>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</si>
  <si>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</si>
  <si>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</si>
  <si>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</si>
  <si>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</si>
  <si>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</si>
  <si>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</si>
  <si>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</si>
  <si>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</si>
  <si>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</si>
  <si>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</si>
  <si>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</si>
  <si>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</si>
  <si>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</si>
  <si>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</si>
  <si>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</si>
  <si>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</si>
  <si>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</si>
  <si>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</si>
  <si>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</si>
  <si>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</si>
  <si>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</si>
  <si>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</si>
  <si>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</si>
  <si>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</si>
  <si>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</si>
  <si>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</si>
  <si>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</si>
  <si>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</si>
  <si>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</si>
  <si>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</si>
  <si>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</si>
  <si>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PP HP</t>
  </si>
  <si>
    <t>RCP</t>
  </si>
  <si>
    <t>PRICE LIST INDIAN OIL CORPORATION LTD. EX. CS VASAI DEPOT  W.E.F.08-05-2014</t>
  </si>
  <si>
    <t>PRICE LIST INDIAN OIL CORPORATION LTD. EX. PANIPAT WORKS - DAMAN W.E.F. 02-06-2014</t>
  </si>
  <si>
    <t>PRICE LIST INDIAN OIL CORPORATION LTD. EX. PANIPAT WORKS - SILVASSA W.E.F. 02-06-2014</t>
  </si>
  <si>
    <t>PRICE LIST INDIAN OIL CORPORATION LTD. EX. PANIPAT WORKS - BOISAR W.E.F. 02-06-2014</t>
  </si>
  <si>
    <t>PRICE LIST INDIAN OIL CORPORATION LTD. RSC NASIK DEPOT  W.E.F.02-6-2014</t>
  </si>
  <si>
    <t>PRICE LIST INDIAN OIL CORPORATION LTD. EX. PANIPAT WO0RKS - SOLAN   W.E.F.02-06-2014</t>
  </si>
  <si>
    <t>W.E.F. 02.06.2014</t>
  </si>
  <si>
    <t>PRICE LIST INDIAN OIL CORPORATION LTD. EX. WORKS  W.E.F.02-06-2014</t>
  </si>
  <si>
    <t>Terms &amp; Conditons  02-06-2014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</si>
</sst>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5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8"/>
      <name val="Trebuchet MS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0" fillId="0" borderId="30" xfId="0" applyBorder="1"/>
    <xf numFmtId="0" fontId="26" fillId="0" borderId="31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32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35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0" xfId="0" applyBorder="1"/>
    <xf numFmtId="0" fontId="0" fillId="0" borderId="38" xfId="0" applyBorder="1"/>
    <xf numFmtId="0" fontId="31" fillId="0" borderId="39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40" xfId="0" applyBorder="1" applyAlignment="1">
      <alignment horizontal="center"/>
    </xf>
    <xf numFmtId="0" fontId="36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41" xfId="0" applyBorder="1"/>
    <xf numFmtId="0" fontId="0" fillId="0" borderId="42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43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41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4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0" fillId="0" borderId="45" xfId="0" applyBorder="1"/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0" fillId="0" borderId="50" xfId="0" applyBorder="1"/>
    <xf numFmtId="0" fontId="0" fillId="0" borderId="40" xfId="0" applyBorder="1"/>
    <xf numFmtId="184" fontId="0" fillId="0" borderId="17" xfId="0" applyNumberFormat="1" applyBorder="1"/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36" fillId="0" borderId="38" xfId="0" applyFont="1" applyBorder="1" applyAlignment="1"/>
    <xf numFmtId="0" fontId="37" fillId="0" borderId="38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53" xfId="0" applyFont="1" applyBorder="1"/>
    <xf numFmtId="0" fontId="26" fillId="0" borderId="42" xfId="0" applyFont="1" applyBorder="1" applyAlignment="1">
      <alignment horizontal="right"/>
    </xf>
    <xf numFmtId="0" fontId="26" fillId="0" borderId="54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5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184" fontId="0" fillId="0" borderId="14" xfId="0" applyNumberFormat="1" applyBorder="1"/>
    <xf numFmtId="0" fontId="24" fillId="0" borderId="45" xfId="0" applyFont="1" applyBorder="1" applyAlignment="1">
      <alignment horizontal="center"/>
    </xf>
    <xf numFmtId="0" fontId="16" fillId="0" borderId="32" xfId="0" applyFont="1" applyBorder="1"/>
    <xf numFmtId="0" fontId="16" fillId="0" borderId="34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4" xfId="0" applyBorder="1"/>
    <xf numFmtId="0" fontId="0" fillId="0" borderId="48" xfId="0" applyFont="1" applyFill="1" applyBorder="1"/>
    <xf numFmtId="49" fontId="0" fillId="0" borderId="15" xfId="0" applyNumberFormat="1" applyFont="1" applyFill="1" applyBorder="1"/>
    <xf numFmtId="0" fontId="16" fillId="0" borderId="32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57" xfId="0" applyFont="1" applyBorder="1"/>
    <xf numFmtId="184" fontId="0" fillId="0" borderId="24" xfId="0" applyNumberFormat="1" applyBorder="1"/>
    <xf numFmtId="0" fontId="24" fillId="0" borderId="50" xfId="0" applyFont="1" applyBorder="1" applyAlignment="1">
      <alignment horizontal="center"/>
    </xf>
    <xf numFmtId="0" fontId="24" fillId="0" borderId="56" xfId="0" applyFont="1" applyFill="1" applyBorder="1"/>
    <xf numFmtId="0" fontId="22" fillId="0" borderId="12" xfId="0" applyFont="1" applyBorder="1"/>
    <xf numFmtId="0" fontId="22" fillId="0" borderId="13" xfId="0" applyFont="1" applyBorder="1"/>
    <xf numFmtId="49" fontId="26" fillId="0" borderId="12" xfId="0" applyNumberFormat="1" applyFont="1" applyBorder="1"/>
    <xf numFmtId="0" fontId="40" fillId="0" borderId="56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49" fontId="16" fillId="0" borderId="58" xfId="0" applyNumberFormat="1" applyFont="1" applyBorder="1"/>
    <xf numFmtId="49" fontId="16" fillId="0" borderId="59" xfId="0" applyNumberFormat="1" applyFont="1" applyBorder="1"/>
    <xf numFmtId="49" fontId="16" fillId="0" borderId="60" xfId="0" applyNumberFormat="1" applyFont="1" applyBorder="1"/>
    <xf numFmtId="2" fontId="1" fillId="0" borderId="0" xfId="0" applyNumberFormat="1" applyFont="1" applyBorder="1"/>
    <xf numFmtId="0" fontId="1" fillId="0" borderId="0" xfId="0" applyFont="1"/>
    <xf numFmtId="0" fontId="42" fillId="0" borderId="0" xfId="0" applyFont="1"/>
    <xf numFmtId="0" fontId="43" fillId="0" borderId="0" xfId="0" applyFont="1" applyBorder="1" applyAlignment="1"/>
    <xf numFmtId="0" fontId="44" fillId="0" borderId="0" xfId="0" applyFont="1"/>
    <xf numFmtId="0" fontId="41" fillId="0" borderId="0" xfId="0" applyFont="1" applyBorder="1" applyAlignment="1"/>
    <xf numFmtId="0" fontId="26" fillId="0" borderId="61" xfId="0" applyFont="1" applyBorder="1" applyAlignment="1"/>
    <xf numFmtId="0" fontId="26" fillId="0" borderId="41" xfId="0" applyFont="1" applyBorder="1" applyAlignment="1"/>
    <xf numFmtId="0" fontId="26" fillId="0" borderId="42" xfId="0" applyFont="1" applyBorder="1" applyAlignment="1"/>
    <xf numFmtId="0" fontId="26" fillId="0" borderId="43" xfId="0" applyFont="1" applyBorder="1" applyAlignment="1">
      <alignment horizontal="center"/>
    </xf>
    <xf numFmtId="184" fontId="42" fillId="0" borderId="22" xfId="0" applyNumberFormat="1" applyFont="1" applyBorder="1"/>
    <xf numFmtId="184" fontId="42" fillId="0" borderId="23" xfId="0" applyNumberFormat="1" applyFont="1" applyBorder="1"/>
    <xf numFmtId="184" fontId="42" fillId="0" borderId="0" xfId="0" applyNumberFormat="1" applyFont="1"/>
    <xf numFmtId="184" fontId="42" fillId="0" borderId="16" xfId="0" applyNumberFormat="1" applyFont="1" applyBorder="1"/>
    <xf numFmtId="184" fontId="42" fillId="0" borderId="17" xfId="0" applyNumberFormat="1" applyFont="1" applyBorder="1"/>
    <xf numFmtId="49" fontId="42" fillId="0" borderId="0" xfId="0" applyNumberFormat="1" applyFont="1"/>
    <xf numFmtId="0" fontId="26" fillId="0" borderId="29" xfId="0" applyFont="1" applyBorder="1" applyAlignment="1">
      <alignment horizontal="center"/>
    </xf>
    <xf numFmtId="49" fontId="42" fillId="0" borderId="12" xfId="0" applyNumberFormat="1" applyFont="1" applyBorder="1"/>
    <xf numFmtId="0" fontId="42" fillId="0" borderId="12" xfId="0" applyFont="1" applyBorder="1"/>
    <xf numFmtId="0" fontId="42" fillId="0" borderId="13" xfId="0" applyFont="1" applyBorder="1"/>
    <xf numFmtId="0" fontId="42" fillId="0" borderId="21" xfId="0" applyFont="1" applyBorder="1"/>
    <xf numFmtId="49" fontId="42" fillId="0" borderId="22" xfId="0" applyNumberFormat="1" applyFont="1" applyBorder="1"/>
    <xf numFmtId="0" fontId="42" fillId="0" borderId="15" xfId="0" applyFont="1" applyFill="1" applyBorder="1"/>
    <xf numFmtId="49" fontId="42" fillId="0" borderId="16" xfId="0" applyNumberFormat="1" applyFont="1" applyFill="1" applyBorder="1"/>
    <xf numFmtId="0" fontId="26" fillId="0" borderId="24" xfId="0" applyFont="1" applyBorder="1"/>
    <xf numFmtId="0" fontId="42" fillId="0" borderId="19" xfId="0" applyFont="1" applyBorder="1"/>
    <xf numFmtId="0" fontId="42" fillId="0" borderId="11" xfId="0" applyFont="1" applyBorder="1"/>
    <xf numFmtId="0" fontId="42" fillId="0" borderId="20" xfId="0" applyFont="1" applyBorder="1"/>
    <xf numFmtId="0" fontId="42" fillId="0" borderId="0" xfId="0" applyFont="1" applyBorder="1"/>
    <xf numFmtId="184" fontId="42" fillId="0" borderId="0" xfId="0" applyNumberFormat="1" applyFont="1" applyBorder="1"/>
    <xf numFmtId="0" fontId="36" fillId="0" borderId="40" xfId="0" applyFont="1" applyBorder="1" applyAlignment="1"/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32" fillId="0" borderId="0" xfId="0" applyFont="1" applyBorder="1" applyAlignment="1">
      <alignment vertical="top" wrapText="1"/>
    </xf>
    <xf numFmtId="0" fontId="23" fillId="0" borderId="62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63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65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40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0</xdr:rowOff>
    </xdr:from>
    <xdr:to>
      <xdr:col>7</xdr:col>
      <xdr:colOff>542925</xdr:colOff>
      <xdr:row>0</xdr:row>
      <xdr:rowOff>276225</xdr:rowOff>
    </xdr:to>
    <xdr:pic>
      <xdr:nvPicPr>
        <xdr:cNvPr id="21515" name="Picture 1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9800" y="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15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62125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L45" sqref="L45"/>
    </sheetView>
  </sheetViews>
  <sheetFormatPr defaultRowHeight="12.75"/>
  <cols>
    <col min="1" max="1" width="10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  <col min="15" max="15" width="10.7109375" customWidth="1"/>
  </cols>
  <sheetData>
    <row r="1" spans="1:14" ht="23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78"/>
      <c r="M1" s="78"/>
      <c r="N1" s="78"/>
    </row>
    <row r="2" spans="1:14" ht="16.5">
      <c r="A2" s="228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79"/>
      <c r="M2" s="79"/>
      <c r="N2" s="79"/>
    </row>
    <row r="3" spans="1:14" ht="15">
      <c r="A3" s="86"/>
      <c r="B3" s="223" t="s">
        <v>106</v>
      </c>
      <c r="C3" s="223"/>
      <c r="D3" s="223"/>
      <c r="E3" s="223"/>
      <c r="F3" s="223"/>
      <c r="G3" s="223"/>
      <c r="H3" s="223"/>
      <c r="I3" s="223"/>
      <c r="J3" s="223"/>
      <c r="K3" s="223"/>
      <c r="L3" s="79"/>
      <c r="M3" s="79"/>
      <c r="N3" s="79"/>
    </row>
    <row r="4" spans="1:14" ht="15">
      <c r="A4" s="86"/>
      <c r="B4" s="223" t="s">
        <v>107</v>
      </c>
      <c r="C4" s="223"/>
      <c r="D4" s="223"/>
      <c r="E4" s="223"/>
      <c r="F4" s="223"/>
      <c r="G4" s="223"/>
      <c r="H4" s="223"/>
      <c r="I4" s="223"/>
      <c r="J4" s="223"/>
      <c r="K4" s="223"/>
      <c r="L4" s="79"/>
      <c r="M4" s="79"/>
      <c r="N4" s="79"/>
    </row>
    <row r="5" spans="1:14" ht="15">
      <c r="A5" s="86"/>
      <c r="B5" s="223" t="s">
        <v>108</v>
      </c>
      <c r="C5" s="223"/>
      <c r="D5" s="223"/>
      <c r="E5" s="223"/>
      <c r="F5" s="223"/>
      <c r="G5" s="223"/>
      <c r="H5" s="223"/>
      <c r="I5" s="223"/>
      <c r="J5" s="223"/>
      <c r="K5" s="223"/>
      <c r="L5" s="79"/>
      <c r="M5" s="79"/>
      <c r="N5" s="79"/>
    </row>
    <row r="6" spans="1:14" ht="18.75" thickBot="1">
      <c r="A6" s="224" t="s">
        <v>109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"/>
      <c r="M6" s="2"/>
      <c r="N6" s="2"/>
    </row>
    <row r="7" spans="1:14" ht="13.5" thickBot="1">
      <c r="L7" s="141"/>
      <c r="M7" s="78"/>
      <c r="N7" s="1"/>
    </row>
    <row r="8" spans="1:14" ht="13.5" thickBot="1">
      <c r="L8" s="141"/>
      <c r="M8" s="78"/>
      <c r="N8" s="1"/>
    </row>
    <row r="9" spans="1:14" ht="16.5" customHeight="1" thickBot="1">
      <c r="A9" s="236" t="s">
        <v>201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0" t="s">
        <v>159</v>
      </c>
      <c r="M9" s="231"/>
      <c r="N9" s="232"/>
    </row>
    <row r="10" spans="1:14" ht="16.5" customHeight="1" thickBot="1">
      <c r="A10" s="240" t="s">
        <v>29</v>
      </c>
      <c r="B10" s="241"/>
      <c r="C10" s="241"/>
      <c r="D10" s="241"/>
      <c r="E10" s="241"/>
      <c r="F10" s="241"/>
      <c r="G10" s="241"/>
      <c r="H10" s="241"/>
      <c r="I10" s="242"/>
      <c r="J10" s="29"/>
      <c r="K10" s="136"/>
      <c r="L10" s="233"/>
      <c r="M10" s="234"/>
      <c r="N10" s="235"/>
    </row>
    <row r="11" spans="1:14" ht="17.25" thickBot="1">
      <c r="A11" s="249" t="s">
        <v>15</v>
      </c>
      <c r="B11" s="250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2" t="s">
        <v>160</v>
      </c>
      <c r="M11" s="63"/>
      <c r="N11" s="137">
        <v>300</v>
      </c>
    </row>
    <row r="12" spans="1:14" ht="17.25" thickBot="1">
      <c r="A12" s="44" t="s">
        <v>198</v>
      </c>
      <c r="B12" s="189" t="s">
        <v>130</v>
      </c>
      <c r="C12" s="46">
        <v>11</v>
      </c>
      <c r="D12" s="106">
        <v>102766</v>
      </c>
      <c r="E12" s="47">
        <v>0</v>
      </c>
      <c r="F12" s="47">
        <v>1400</v>
      </c>
      <c r="G12" s="47">
        <f>(D12-E12-F12)*12.36%</f>
        <v>12528.837599999999</v>
      </c>
      <c r="H12" s="47">
        <v>2015.42</v>
      </c>
      <c r="I12" s="47">
        <f>(D12-E12-F12+G12+H12)*0.5%</f>
        <v>579.551288</v>
      </c>
      <c r="J12" s="48">
        <f>D12-E12-F12+G12+H12+I12</f>
        <v>116489.808888</v>
      </c>
      <c r="K12" s="49">
        <f>J12-G12</f>
        <v>103960.971288</v>
      </c>
      <c r="L12" s="65" t="s">
        <v>161</v>
      </c>
      <c r="M12" s="65"/>
      <c r="N12" s="138">
        <v>400</v>
      </c>
    </row>
    <row r="13" spans="1:14" ht="17.25" thickBot="1">
      <c r="A13" s="13" t="s">
        <v>198</v>
      </c>
      <c r="B13" s="190" t="s">
        <v>126</v>
      </c>
      <c r="C13" s="27" t="s">
        <v>129</v>
      </c>
      <c r="D13" s="94">
        <v>101970</v>
      </c>
      <c r="E13" s="5">
        <v>0</v>
      </c>
      <c r="F13" s="5">
        <v>1400</v>
      </c>
      <c r="G13" s="5">
        <f t="shared" ref="G13:G29" si="0">(D13-E13-F13)*12.36%</f>
        <v>12430.451999999999</v>
      </c>
      <c r="H13" s="47">
        <v>2015.42</v>
      </c>
      <c r="I13" s="5">
        <f>(D13-E13-F13+G13+H13)*0.5%</f>
        <v>575.07936000000007</v>
      </c>
      <c r="J13" s="6">
        <f>D13-E13-F13+G13+H13+I13</f>
        <v>115590.95136000001</v>
      </c>
      <c r="K13" s="15">
        <f>J13-G13</f>
        <v>103160.49936</v>
      </c>
      <c r="L13" s="65" t="s">
        <v>162</v>
      </c>
      <c r="M13" s="65"/>
      <c r="N13" s="138">
        <v>500</v>
      </c>
    </row>
    <row r="14" spans="1:14" ht="17.25" thickBot="1">
      <c r="A14" s="13" t="s">
        <v>198</v>
      </c>
      <c r="B14" s="190" t="s">
        <v>22</v>
      </c>
      <c r="C14" s="27">
        <v>6</v>
      </c>
      <c r="D14" s="94">
        <v>102971</v>
      </c>
      <c r="E14" s="5">
        <v>0</v>
      </c>
      <c r="F14" s="5">
        <v>1400</v>
      </c>
      <c r="G14" s="5">
        <f t="shared" si="0"/>
        <v>12554.175599999999</v>
      </c>
      <c r="H14" s="47">
        <v>2015.42</v>
      </c>
      <c r="I14" s="5">
        <f>(D14-E14-F14+G14+H14)*0.5%</f>
        <v>580.70297800000003</v>
      </c>
      <c r="J14" s="6">
        <f>D14-E14-F14+G14+H14+I14</f>
        <v>116721.298578</v>
      </c>
      <c r="K14" s="15">
        <f>J14-G14</f>
        <v>104167.122978</v>
      </c>
      <c r="L14" s="65" t="s">
        <v>163</v>
      </c>
      <c r="M14" s="65"/>
      <c r="N14" s="138">
        <v>600</v>
      </c>
    </row>
    <row r="15" spans="1:14" ht="17.25" thickBot="1">
      <c r="A15" s="13" t="s">
        <v>198</v>
      </c>
      <c r="B15" s="190" t="s">
        <v>23</v>
      </c>
      <c r="C15" s="27">
        <v>3</v>
      </c>
      <c r="D15" s="94">
        <v>102968</v>
      </c>
      <c r="E15" s="5">
        <v>0</v>
      </c>
      <c r="F15" s="5">
        <v>1400</v>
      </c>
      <c r="G15" s="5">
        <f t="shared" si="0"/>
        <v>12553.804799999998</v>
      </c>
      <c r="H15" s="47">
        <v>2015.42</v>
      </c>
      <c r="I15" s="5">
        <f>(D15-E15-F15+G15+H15)*0.5%</f>
        <v>580.68612399999995</v>
      </c>
      <c r="J15" s="6">
        <f>D15-E15-F15+G15+H15+I15</f>
        <v>116717.910924</v>
      </c>
      <c r="K15" s="15">
        <f>J15-G15</f>
        <v>104164.106124</v>
      </c>
      <c r="L15" s="65" t="s">
        <v>164</v>
      </c>
      <c r="M15" s="65"/>
      <c r="N15" s="138">
        <v>700</v>
      </c>
    </row>
    <row r="16" spans="1:14" ht="17.25" thickBot="1">
      <c r="A16" s="13" t="s">
        <v>7</v>
      </c>
      <c r="B16" s="190" t="s">
        <v>19</v>
      </c>
      <c r="C16" s="27">
        <v>3</v>
      </c>
      <c r="D16" s="94">
        <v>104707</v>
      </c>
      <c r="E16" s="116">
        <v>0</v>
      </c>
      <c r="F16" s="5">
        <v>1400</v>
      </c>
      <c r="G16" s="5">
        <f t="shared" si="0"/>
        <v>12768.745199999999</v>
      </c>
      <c r="H16" s="47">
        <v>2015.42</v>
      </c>
      <c r="I16" s="5">
        <f t="shared" ref="I16:I27" si="1">(D16-E16-F16+G16+H16)*0.5%</f>
        <v>590.455826</v>
      </c>
      <c r="J16" s="6">
        <f t="shared" ref="J16:J27" si="2">D16-E16-F16+G16+H16+I16</f>
        <v>118681.62102600001</v>
      </c>
      <c r="K16" s="15">
        <f t="shared" ref="K16:K27" si="3">J16-G16</f>
        <v>105912.875826</v>
      </c>
      <c r="L16" s="65" t="s">
        <v>165</v>
      </c>
      <c r="M16" s="65"/>
      <c r="N16" s="138">
        <v>800</v>
      </c>
    </row>
    <row r="17" spans="1:14" ht="17.25" thickBot="1">
      <c r="A17" s="13" t="s">
        <v>20</v>
      </c>
      <c r="B17" s="190" t="s">
        <v>21</v>
      </c>
      <c r="C17" s="27">
        <v>11</v>
      </c>
      <c r="D17" s="94">
        <v>105650</v>
      </c>
      <c r="E17" s="5">
        <v>0</v>
      </c>
      <c r="F17" s="5">
        <v>1400</v>
      </c>
      <c r="G17" s="5">
        <f t="shared" si="0"/>
        <v>12885.3</v>
      </c>
      <c r="H17" s="47">
        <v>2015.42</v>
      </c>
      <c r="I17" s="5">
        <f t="shared" si="1"/>
        <v>595.75360000000001</v>
      </c>
      <c r="J17" s="6">
        <f t="shared" si="2"/>
        <v>119746.4736</v>
      </c>
      <c r="K17" s="15">
        <f t="shared" si="3"/>
        <v>106861.17359999999</v>
      </c>
      <c r="L17" s="81" t="s">
        <v>166</v>
      </c>
      <c r="M17" s="81"/>
      <c r="N17" s="140">
        <v>900</v>
      </c>
    </row>
    <row r="18" spans="1:14" ht="13.5" thickBot="1">
      <c r="A18" s="13" t="s">
        <v>199</v>
      </c>
      <c r="B18" s="190" t="s">
        <v>89</v>
      </c>
      <c r="C18" s="27">
        <v>12</v>
      </c>
      <c r="D18" s="94">
        <v>108137</v>
      </c>
      <c r="E18" s="5">
        <v>0</v>
      </c>
      <c r="F18" s="5">
        <v>1400</v>
      </c>
      <c r="G18" s="5">
        <f t="shared" si="0"/>
        <v>13192.693199999998</v>
      </c>
      <c r="H18" s="47">
        <v>2015.42</v>
      </c>
      <c r="I18" s="5">
        <f t="shared" si="1"/>
        <v>609.72556599999996</v>
      </c>
      <c r="J18" s="6">
        <f t="shared" si="2"/>
        <v>122554.83876599999</v>
      </c>
      <c r="K18" s="15">
        <f t="shared" si="3"/>
        <v>109362.14556599999</v>
      </c>
    </row>
    <row r="19" spans="1:14" ht="17.25" thickBot="1">
      <c r="A19" s="13" t="s">
        <v>123</v>
      </c>
      <c r="B19" s="190" t="s">
        <v>122</v>
      </c>
      <c r="C19" s="27">
        <v>1.9</v>
      </c>
      <c r="D19" s="94">
        <v>108835</v>
      </c>
      <c r="E19" s="5">
        <v>0</v>
      </c>
      <c r="F19" s="5">
        <v>1400</v>
      </c>
      <c r="G19" s="5">
        <f t="shared" si="0"/>
        <v>13278.965999999999</v>
      </c>
      <c r="H19" s="47">
        <v>2015.42</v>
      </c>
      <c r="I19" s="5">
        <f t="shared" si="1"/>
        <v>613.64693</v>
      </c>
      <c r="J19" s="6">
        <f t="shared" si="2"/>
        <v>123343.03293</v>
      </c>
      <c r="K19" s="15">
        <f t="shared" si="3"/>
        <v>110064.06693</v>
      </c>
      <c r="L19" s="69"/>
      <c r="M19" s="69"/>
      <c r="N19" s="70"/>
    </row>
    <row r="20" spans="1:14" ht="17.25" thickBot="1">
      <c r="A20" s="13" t="s">
        <v>199</v>
      </c>
      <c r="B20" s="190" t="s">
        <v>124</v>
      </c>
      <c r="C20" s="27"/>
      <c r="D20" s="94">
        <v>104953</v>
      </c>
      <c r="E20" s="5">
        <v>0</v>
      </c>
      <c r="F20" s="5">
        <v>1400</v>
      </c>
      <c r="G20" s="5">
        <f t="shared" si="0"/>
        <v>12799.150799999999</v>
      </c>
      <c r="H20" s="47">
        <v>2015.42</v>
      </c>
      <c r="I20" s="5">
        <f>(D20-E20-F20+G20+H20)*0.5%</f>
        <v>591.83785399999999</v>
      </c>
      <c r="J20" s="6">
        <f>D20-E20-F20+G20+H20+I20</f>
        <v>118959.408654</v>
      </c>
      <c r="K20" s="15">
        <f>J20-G20</f>
        <v>106160.257854</v>
      </c>
      <c r="L20" s="69"/>
      <c r="M20" s="69"/>
      <c r="N20" s="70"/>
    </row>
    <row r="21" spans="1:14" ht="17.25" thickBot="1">
      <c r="A21" s="13" t="s">
        <v>133</v>
      </c>
      <c r="B21" s="190" t="s">
        <v>132</v>
      </c>
      <c r="C21" s="27">
        <v>12</v>
      </c>
      <c r="D21" s="94">
        <v>105419</v>
      </c>
      <c r="E21" s="5">
        <v>0</v>
      </c>
      <c r="F21" s="5">
        <v>1400</v>
      </c>
      <c r="G21" s="5">
        <f t="shared" si="0"/>
        <v>12856.748399999999</v>
      </c>
      <c r="H21" s="47">
        <v>2015.42</v>
      </c>
      <c r="I21" s="5">
        <f>(D21-E21-F21+G21+H21)*0.5%</f>
        <v>594.45584199999996</v>
      </c>
      <c r="J21" s="6">
        <f>D21-E21-F21+G21+H21+I21</f>
        <v>119485.62424199999</v>
      </c>
      <c r="K21" s="15">
        <f>J21-G21</f>
        <v>106628.87584199999</v>
      </c>
      <c r="L21" s="69"/>
      <c r="M21" s="69"/>
      <c r="N21" s="70"/>
    </row>
    <row r="22" spans="1:14" ht="17.25" thickBot="1">
      <c r="A22" s="13" t="s">
        <v>133</v>
      </c>
      <c r="B22" s="190" t="s">
        <v>134</v>
      </c>
      <c r="C22" s="27">
        <v>12</v>
      </c>
      <c r="D22" s="94">
        <v>105797</v>
      </c>
      <c r="E22" s="5">
        <v>0</v>
      </c>
      <c r="F22" s="5">
        <v>1400</v>
      </c>
      <c r="G22" s="5">
        <f t="shared" si="0"/>
        <v>12903.4692</v>
      </c>
      <c r="H22" s="47">
        <v>2015.42</v>
      </c>
      <c r="I22" s="5">
        <f>(D22-E22-F22+G22+H22)*0.5%</f>
        <v>596.57944599999996</v>
      </c>
      <c r="J22" s="6">
        <f>D22-E22-F22+G22+H22+I22</f>
        <v>119912.46864599999</v>
      </c>
      <c r="K22" s="15">
        <f>J22-G22</f>
        <v>107008.999446</v>
      </c>
      <c r="L22" s="69"/>
      <c r="M22" s="69"/>
      <c r="N22" s="70"/>
    </row>
    <row r="23" spans="1:14" ht="17.25" thickBot="1">
      <c r="A23" s="13" t="s">
        <v>133</v>
      </c>
      <c r="B23" s="190" t="s">
        <v>196</v>
      </c>
      <c r="C23" s="27">
        <v>10</v>
      </c>
      <c r="D23" s="94">
        <v>107044</v>
      </c>
      <c r="E23" s="5">
        <v>0</v>
      </c>
      <c r="F23" s="5">
        <v>1400</v>
      </c>
      <c r="G23" s="5">
        <f>(D23-E23-F23)*12.36%</f>
        <v>13057.598399999999</v>
      </c>
      <c r="H23" s="47">
        <v>2015.42</v>
      </c>
      <c r="I23" s="5">
        <f>(D23-E23-F23+G23+H23)*0.5%</f>
        <v>603.58509200000003</v>
      </c>
      <c r="J23" s="6">
        <f>D23-E23-F23+G23+H23+I23</f>
        <v>121320.60349199999</v>
      </c>
      <c r="K23" s="15">
        <f>J23-G23</f>
        <v>108263.00509199999</v>
      </c>
      <c r="L23" s="69"/>
      <c r="M23" s="69"/>
      <c r="N23" s="70"/>
    </row>
    <row r="24" spans="1:14" ht="17.25" thickBot="1">
      <c r="A24" s="13" t="s">
        <v>133</v>
      </c>
      <c r="B24" s="190" t="s">
        <v>104</v>
      </c>
      <c r="C24" s="27">
        <v>3</v>
      </c>
      <c r="D24" s="94">
        <v>105253</v>
      </c>
      <c r="E24" s="5">
        <v>0</v>
      </c>
      <c r="F24" s="5">
        <v>1400</v>
      </c>
      <c r="G24" s="5">
        <f t="shared" si="0"/>
        <v>12836.230799999999</v>
      </c>
      <c r="H24" s="47">
        <v>2015.42</v>
      </c>
      <c r="I24" s="5">
        <f t="shared" si="1"/>
        <v>593.52325400000007</v>
      </c>
      <c r="J24" s="6">
        <f t="shared" si="2"/>
        <v>119298.174054</v>
      </c>
      <c r="K24" s="15">
        <f t="shared" si="3"/>
        <v>106461.943254</v>
      </c>
      <c r="L24" s="69"/>
      <c r="M24" s="69"/>
      <c r="N24" s="70"/>
    </row>
    <row r="25" spans="1:14" ht="17.25" thickBot="1">
      <c r="A25" s="13" t="s">
        <v>133</v>
      </c>
      <c r="B25" s="190" t="s">
        <v>113</v>
      </c>
      <c r="C25" s="27">
        <v>8</v>
      </c>
      <c r="D25" s="94">
        <v>109780</v>
      </c>
      <c r="E25" s="5">
        <v>0</v>
      </c>
      <c r="F25" s="5">
        <v>1400</v>
      </c>
      <c r="G25" s="5">
        <f t="shared" si="0"/>
        <v>13395.767999999998</v>
      </c>
      <c r="H25" s="47">
        <v>2015.42</v>
      </c>
      <c r="I25" s="5">
        <f t="shared" si="1"/>
        <v>618.95593999999994</v>
      </c>
      <c r="J25" s="6">
        <f t="shared" si="2"/>
        <v>124410.14393999999</v>
      </c>
      <c r="K25" s="15">
        <f t="shared" si="3"/>
        <v>111014.37594</v>
      </c>
      <c r="L25" s="69"/>
      <c r="M25" s="69"/>
      <c r="N25" s="70"/>
    </row>
    <row r="26" spans="1:14" ht="17.25" thickBot="1">
      <c r="A26" s="13" t="s">
        <v>133</v>
      </c>
      <c r="B26" s="190" t="s">
        <v>131</v>
      </c>
      <c r="C26" s="27"/>
      <c r="D26" s="94">
        <v>105502</v>
      </c>
      <c r="E26" s="5">
        <v>0</v>
      </c>
      <c r="F26" s="5">
        <v>1400</v>
      </c>
      <c r="G26" s="5">
        <f t="shared" si="0"/>
        <v>12867.007199999998</v>
      </c>
      <c r="H26" s="47">
        <v>2015.42</v>
      </c>
      <c r="I26" s="5">
        <f>(D26-E26-F26+G26+H26)*0.5%</f>
        <v>594.92213600000002</v>
      </c>
      <c r="J26" s="6">
        <f>D26-E26-F26+G26+H26+I26</f>
        <v>119579.34933599998</v>
      </c>
      <c r="K26" s="15">
        <f>J26-G26</f>
        <v>106712.34213599999</v>
      </c>
      <c r="L26" s="69"/>
      <c r="M26" s="69"/>
      <c r="N26" s="70"/>
    </row>
    <row r="27" spans="1:14" ht="17.25" thickBot="1">
      <c r="A27" s="75" t="s">
        <v>125</v>
      </c>
      <c r="B27" s="190" t="s">
        <v>127</v>
      </c>
      <c r="C27" s="27" t="s">
        <v>128</v>
      </c>
      <c r="D27" s="94">
        <v>105508</v>
      </c>
      <c r="E27" s="5">
        <v>0</v>
      </c>
      <c r="F27" s="5">
        <v>1400</v>
      </c>
      <c r="G27" s="5">
        <f t="shared" si="0"/>
        <v>12867.748799999999</v>
      </c>
      <c r="H27" s="47">
        <v>2015.42</v>
      </c>
      <c r="I27" s="5">
        <f t="shared" si="1"/>
        <v>594.95584399999996</v>
      </c>
      <c r="J27" s="6">
        <f t="shared" si="2"/>
        <v>119586.124644</v>
      </c>
      <c r="K27" s="15">
        <f t="shared" si="3"/>
        <v>106718.37584399999</v>
      </c>
      <c r="L27" s="69"/>
      <c r="M27" s="69"/>
      <c r="N27" s="70"/>
    </row>
    <row r="28" spans="1:14" ht="13.5" thickBot="1">
      <c r="A28" s="13" t="s">
        <v>2</v>
      </c>
      <c r="B28" s="190" t="s">
        <v>92</v>
      </c>
      <c r="C28" s="27" t="s">
        <v>30</v>
      </c>
      <c r="D28" s="94">
        <v>96697</v>
      </c>
      <c r="E28" s="5">
        <v>0</v>
      </c>
      <c r="F28" s="5">
        <v>0</v>
      </c>
      <c r="G28" s="5">
        <f t="shared" si="0"/>
        <v>11951.749199999998</v>
      </c>
      <c r="H28" s="47">
        <v>2015.42</v>
      </c>
      <c r="I28" s="5">
        <f>(D28-E28-F28+G28+H28)*0.5%</f>
        <v>553.32084599999996</v>
      </c>
      <c r="J28" s="6">
        <f>D28-E28-F28+G28+H28+I28</f>
        <v>111217.49004599999</v>
      </c>
      <c r="K28" s="15">
        <f>J28-G28</f>
        <v>99265.740846000001</v>
      </c>
    </row>
    <row r="29" spans="1:14" ht="13.5" thickBot="1">
      <c r="A29" s="20" t="s">
        <v>2</v>
      </c>
      <c r="B29" s="191" t="s">
        <v>93</v>
      </c>
      <c r="C29" s="28" t="s">
        <v>30</v>
      </c>
      <c r="D29" s="97">
        <v>96697</v>
      </c>
      <c r="E29" s="22">
        <v>0</v>
      </c>
      <c r="F29" s="22">
        <v>0</v>
      </c>
      <c r="G29" s="22">
        <f t="shared" si="0"/>
        <v>11951.749199999998</v>
      </c>
      <c r="H29" s="180">
        <v>2015.42</v>
      </c>
      <c r="I29" s="22">
        <f>(D29-E29-F29+G29+H29)*0.5%</f>
        <v>553.32084599999996</v>
      </c>
      <c r="J29" s="32">
        <f>D29-E29-F29+G29+H29+I29</f>
        <v>111217.49004599999</v>
      </c>
      <c r="K29" s="23">
        <f>J29-G29</f>
        <v>99265.740846000001</v>
      </c>
    </row>
    <row r="30" spans="1:14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1" t="s">
        <v>24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59"/>
    </row>
    <row r="32" spans="1:14" ht="13.5" customHeight="1" thickBot="1">
      <c r="A32" s="238" t="s">
        <v>15</v>
      </c>
      <c r="B32" s="239"/>
      <c r="C32" s="181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82" t="s">
        <v>74</v>
      </c>
      <c r="L32" s="230" t="s">
        <v>167</v>
      </c>
      <c r="M32" s="231"/>
      <c r="N32" s="232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06">
        <v>104762</v>
      </c>
      <c r="E33" s="188">
        <v>0</v>
      </c>
      <c r="F33" s="47">
        <v>1400</v>
      </c>
      <c r="G33" s="47">
        <f t="shared" ref="G33:G42" si="4">(D33-E33-F33)*12.36%</f>
        <v>12775.543199999998</v>
      </c>
      <c r="H33" s="47">
        <v>2015.42</v>
      </c>
      <c r="I33" s="47">
        <f>(D33-E33-F33+G33+H33)*0.5%</f>
        <v>590.764816</v>
      </c>
      <c r="J33" s="48">
        <f>D33-E33-F33+G33+H33+I33</f>
        <v>118743.72801599999</v>
      </c>
      <c r="K33" s="49">
        <f>J33-G33</f>
        <v>105968.18481599999</v>
      </c>
      <c r="L33" s="234"/>
      <c r="M33" s="234"/>
      <c r="N33" s="235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4">
        <v>106404</v>
      </c>
      <c r="E34" s="5">
        <v>0</v>
      </c>
      <c r="F34" s="5">
        <v>1400</v>
      </c>
      <c r="G34" s="5">
        <f t="shared" si="4"/>
        <v>12978.4944</v>
      </c>
      <c r="H34" s="47">
        <v>2015.42</v>
      </c>
      <c r="I34" s="5">
        <f>(D34-E34-F34+G34+H34)*0.5%</f>
        <v>599.98957199999995</v>
      </c>
      <c r="J34" s="6">
        <f>D34-E34-F34+G34+H34+I34</f>
        <v>120597.903972</v>
      </c>
      <c r="K34" s="15">
        <f>J34-G34</f>
        <v>107619.409572</v>
      </c>
      <c r="L34" s="63" t="s">
        <v>168</v>
      </c>
      <c r="M34" s="63"/>
      <c r="N34" s="137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4">
        <v>105459</v>
      </c>
      <c r="E35" s="94">
        <v>0</v>
      </c>
      <c r="F35" s="5">
        <v>1400</v>
      </c>
      <c r="G35" s="5">
        <f t="shared" si="4"/>
        <v>12861.692399999998</v>
      </c>
      <c r="H35" s="47">
        <v>2015.42</v>
      </c>
      <c r="I35" s="94">
        <f>(D35-E35-F35+G35+H35)*0.5%</f>
        <v>594.68056200000001</v>
      </c>
      <c r="J35" s="108">
        <f>D35-E35-F35+G35+H35+I35</f>
        <v>119530.79296199999</v>
      </c>
      <c r="K35" s="109">
        <f>J35-G35</f>
        <v>106669.10056199999</v>
      </c>
      <c r="L35" s="65" t="s">
        <v>169</v>
      </c>
      <c r="M35" s="65"/>
      <c r="N35" s="138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4">
        <v>105557</v>
      </c>
      <c r="E36" s="5">
        <v>0</v>
      </c>
      <c r="F36" s="5">
        <v>1400</v>
      </c>
      <c r="G36" s="5">
        <f t="shared" si="4"/>
        <v>12873.805199999999</v>
      </c>
      <c r="H36" s="47">
        <v>2015.42</v>
      </c>
      <c r="I36" s="5">
        <f t="shared" ref="I36:I56" si="5">(D36-E36-F36+G36+H36)*0.5%</f>
        <v>595.23112600000002</v>
      </c>
      <c r="J36" s="6">
        <f t="shared" ref="J36:J56" si="6">D36-E36-F36+G36+H36+I36</f>
        <v>119641.456326</v>
      </c>
      <c r="K36" s="15">
        <f t="shared" ref="K36:K56" si="7">J36-G36</f>
        <v>106767.651126</v>
      </c>
      <c r="L36" s="65" t="s">
        <v>170</v>
      </c>
      <c r="M36" s="65"/>
      <c r="N36" s="138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4">
        <v>107050</v>
      </c>
      <c r="E37" s="5">
        <v>0</v>
      </c>
      <c r="F37" s="5">
        <v>1400</v>
      </c>
      <c r="G37" s="5">
        <f t="shared" si="4"/>
        <v>13058.339999999998</v>
      </c>
      <c r="H37" s="47">
        <v>2015.42</v>
      </c>
      <c r="I37" s="5">
        <f t="shared" si="5"/>
        <v>603.61879999999996</v>
      </c>
      <c r="J37" s="6">
        <f t="shared" si="6"/>
        <v>121327.37879999999</v>
      </c>
      <c r="K37" s="15">
        <f t="shared" si="7"/>
        <v>108269.03879999999</v>
      </c>
      <c r="L37" s="65" t="s">
        <v>171</v>
      </c>
      <c r="M37" s="65"/>
      <c r="N37" s="138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4">
        <v>102861</v>
      </c>
      <c r="E38" s="5">
        <v>0</v>
      </c>
      <c r="F38" s="5">
        <v>1400</v>
      </c>
      <c r="G38" s="5">
        <f t="shared" si="4"/>
        <v>12540.579599999999</v>
      </c>
      <c r="H38" s="47">
        <v>2015.42</v>
      </c>
      <c r="I38" s="5">
        <f t="shared" si="5"/>
        <v>580.08499800000004</v>
      </c>
      <c r="J38" s="6">
        <f t="shared" si="6"/>
        <v>116597.084598</v>
      </c>
      <c r="K38" s="15">
        <f t="shared" si="7"/>
        <v>104056.504998</v>
      </c>
      <c r="L38" s="65" t="s">
        <v>172</v>
      </c>
      <c r="M38" s="65"/>
      <c r="N38" s="138">
        <v>700</v>
      </c>
    </row>
    <row r="39" spans="1:14" ht="17.25" thickBot="1">
      <c r="A39" s="14" t="s">
        <v>26</v>
      </c>
      <c r="B39" s="183" t="s">
        <v>112</v>
      </c>
      <c r="C39" s="27">
        <v>18</v>
      </c>
      <c r="D39" s="94">
        <v>104065</v>
      </c>
      <c r="E39" s="5">
        <v>0</v>
      </c>
      <c r="F39" s="5">
        <v>1400</v>
      </c>
      <c r="G39" s="5">
        <f t="shared" si="4"/>
        <v>12689.393999999998</v>
      </c>
      <c r="H39" s="47">
        <v>2015.42</v>
      </c>
      <c r="I39" s="5">
        <f>(D39-E39-F39+G39+H39)*0.5%</f>
        <v>586.84906999999998</v>
      </c>
      <c r="J39" s="6">
        <f>D39-E39-F39+G39+H39+I39</f>
        <v>117956.66307</v>
      </c>
      <c r="K39" s="15">
        <f>J39-G39</f>
        <v>105267.26906999999</v>
      </c>
      <c r="L39" s="65" t="s">
        <v>173</v>
      </c>
      <c r="M39" s="65"/>
      <c r="N39" s="138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4">
        <v>107030</v>
      </c>
      <c r="E40" s="5">
        <v>0</v>
      </c>
      <c r="F40" s="5">
        <v>1400</v>
      </c>
      <c r="G40" s="5">
        <f t="shared" si="4"/>
        <v>13055.867999999999</v>
      </c>
      <c r="H40" s="47">
        <v>2015.42</v>
      </c>
      <c r="I40" s="5">
        <f>(D40-E40-F40+G40+H40)*0.5%</f>
        <v>603.50644</v>
      </c>
      <c r="J40" s="6">
        <f>D40-E40-F40+G40+H40+I40</f>
        <v>121304.79444</v>
      </c>
      <c r="K40" s="15">
        <f>J40-G40</f>
        <v>108248.92644</v>
      </c>
      <c r="L40" s="81" t="s">
        <v>174</v>
      </c>
      <c r="M40" s="81"/>
      <c r="N40" s="140">
        <v>800</v>
      </c>
    </row>
    <row r="41" spans="1:14" ht="13.5" thickBot="1">
      <c r="A41" s="14" t="s">
        <v>78</v>
      </c>
      <c r="B41" s="185" t="s">
        <v>76</v>
      </c>
      <c r="C41" s="27">
        <v>0.35</v>
      </c>
      <c r="D41" s="121">
        <v>112065</v>
      </c>
      <c r="E41" s="5">
        <v>0</v>
      </c>
      <c r="F41" s="5">
        <v>1400</v>
      </c>
      <c r="G41" s="5">
        <f t="shared" si="4"/>
        <v>13678.194</v>
      </c>
      <c r="H41" s="47">
        <v>2015.42</v>
      </c>
      <c r="I41" s="5">
        <f>(D41-E41-F41+G41+H41)*0.5%</f>
        <v>631.79307000000006</v>
      </c>
      <c r="J41" s="6">
        <f>D41-E41-F41+G41+H41+I41</f>
        <v>126990.40707</v>
      </c>
      <c r="K41" s="15">
        <f>J41-G41</f>
        <v>113312.21307</v>
      </c>
    </row>
    <row r="42" spans="1:14" ht="13.5" thickBot="1">
      <c r="A42" s="14" t="s">
        <v>79</v>
      </c>
      <c r="B42" s="4" t="s">
        <v>77</v>
      </c>
      <c r="C42" s="27">
        <v>0.12</v>
      </c>
      <c r="D42" s="121">
        <v>112066</v>
      </c>
      <c r="E42" s="116">
        <v>2000</v>
      </c>
      <c r="F42" s="5">
        <v>1400</v>
      </c>
      <c r="G42" s="5">
        <f t="shared" si="4"/>
        <v>13431.117599999998</v>
      </c>
      <c r="H42" s="47">
        <v>2015.42</v>
      </c>
      <c r="I42" s="5">
        <f>(D42-E42-F42+G42+H42)*0.5%</f>
        <v>620.56268799999998</v>
      </c>
      <c r="J42" s="6">
        <f>D42-E42-F42+G42+H42+I42</f>
        <v>124733.100288</v>
      </c>
      <c r="K42" s="15">
        <f>J42-G42</f>
        <v>111301.982688</v>
      </c>
    </row>
    <row r="43" spans="1:14" ht="13.5" thickBot="1">
      <c r="A43" s="14" t="s">
        <v>11</v>
      </c>
      <c r="B43" s="9" t="s">
        <v>150</v>
      </c>
      <c r="C43" s="27">
        <v>0.28000000000000003</v>
      </c>
      <c r="D43" s="94">
        <v>108133</v>
      </c>
      <c r="E43" s="5">
        <v>0</v>
      </c>
      <c r="F43" s="5">
        <v>1400</v>
      </c>
      <c r="G43" s="5">
        <f>(D43-E43-F43)*12.36%</f>
        <v>13192.198799999998</v>
      </c>
      <c r="H43" s="47">
        <v>2015.42</v>
      </c>
      <c r="I43" s="5">
        <f t="shared" si="5"/>
        <v>609.70309399999996</v>
      </c>
      <c r="J43" s="6">
        <f t="shared" si="6"/>
        <v>122550.32189399999</v>
      </c>
      <c r="K43" s="15">
        <f t="shared" si="7"/>
        <v>109358.123094</v>
      </c>
    </row>
    <row r="44" spans="1:14" ht="13.5" thickBot="1">
      <c r="A44" s="14" t="s">
        <v>11</v>
      </c>
      <c r="B44" s="9" t="s">
        <v>149</v>
      </c>
      <c r="C44" s="27">
        <v>0.22</v>
      </c>
      <c r="D44" s="94">
        <v>108133</v>
      </c>
      <c r="E44" s="5">
        <v>0</v>
      </c>
      <c r="F44" s="5">
        <v>1400</v>
      </c>
      <c r="G44" s="5">
        <f>(D44-E44-F44)*12.36%</f>
        <v>13192.198799999998</v>
      </c>
      <c r="H44" s="47">
        <v>2015.42</v>
      </c>
      <c r="I44" s="5">
        <f>(D44-E44-F44+G44+H44)*0.5%</f>
        <v>609.70309399999996</v>
      </c>
      <c r="J44" s="6">
        <f>D44-E44-F44+G44+H44+I44</f>
        <v>122550.32189399999</v>
      </c>
      <c r="K44" s="15">
        <f>J44-G44</f>
        <v>109358.123094</v>
      </c>
    </row>
    <row r="45" spans="1:14" ht="17.25" thickBot="1">
      <c r="A45" s="14" t="s">
        <v>120</v>
      </c>
      <c r="B45" s="9" t="s">
        <v>121</v>
      </c>
      <c r="C45" s="27">
        <v>0.3</v>
      </c>
      <c r="D45" s="94">
        <v>107350</v>
      </c>
      <c r="E45" s="5">
        <v>0</v>
      </c>
      <c r="F45" s="5">
        <v>1400</v>
      </c>
      <c r="G45" s="5">
        <f t="shared" ref="G45:G56" si="8">(D45-E45-F45)*12.36%</f>
        <v>13095.419999999998</v>
      </c>
      <c r="H45" s="47">
        <v>2015.42</v>
      </c>
      <c r="I45" s="5">
        <f>(D45-E45-F45+G45+H45)*0.5%</f>
        <v>605.30420000000004</v>
      </c>
      <c r="J45" s="6">
        <f>D45-E45-F45+G45+H45+I45</f>
        <v>121666.1442</v>
      </c>
      <c r="K45" s="15">
        <f>J45-G45</f>
        <v>108570.7242</v>
      </c>
      <c r="L45" s="69"/>
      <c r="M45" s="69"/>
      <c r="N45" s="70"/>
    </row>
    <row r="46" spans="1:14" ht="13.5" thickBot="1">
      <c r="A46" s="14" t="s">
        <v>36</v>
      </c>
      <c r="B46" s="185" t="s">
        <v>37</v>
      </c>
      <c r="C46" s="27">
        <v>0.43</v>
      </c>
      <c r="D46" s="94">
        <v>113568</v>
      </c>
      <c r="E46" s="5">
        <v>0</v>
      </c>
      <c r="F46" s="5">
        <v>1400</v>
      </c>
      <c r="G46" s="5">
        <f t="shared" si="8"/>
        <v>13863.964799999998</v>
      </c>
      <c r="H46" s="47">
        <v>2015.42</v>
      </c>
      <c r="I46" s="5">
        <f t="shared" si="5"/>
        <v>640.23692400000004</v>
      </c>
      <c r="J46" s="6">
        <f t="shared" si="6"/>
        <v>128687.621724</v>
      </c>
      <c r="K46" s="15">
        <f t="shared" si="7"/>
        <v>114823.656924</v>
      </c>
      <c r="L46" s="79"/>
      <c r="M46" s="79"/>
      <c r="N46" s="79"/>
    </row>
    <row r="47" spans="1:14" ht="13.5" thickBot="1">
      <c r="A47" s="14" t="s">
        <v>36</v>
      </c>
      <c r="B47" s="185" t="s">
        <v>38</v>
      </c>
      <c r="C47" s="27">
        <v>0.33</v>
      </c>
      <c r="D47" s="94">
        <v>115109</v>
      </c>
      <c r="E47" s="5">
        <v>0</v>
      </c>
      <c r="F47" s="5">
        <v>1400</v>
      </c>
      <c r="G47" s="5">
        <f t="shared" si="8"/>
        <v>14054.432399999998</v>
      </c>
      <c r="H47" s="47">
        <v>2015.42</v>
      </c>
      <c r="I47" s="5">
        <f t="shared" si="5"/>
        <v>648.89426199999991</v>
      </c>
      <c r="J47" s="6">
        <f t="shared" si="6"/>
        <v>130427.74666199999</v>
      </c>
      <c r="K47" s="15">
        <f t="shared" si="7"/>
        <v>116373.314262</v>
      </c>
      <c r="L47" s="79"/>
      <c r="M47" s="79"/>
      <c r="N47" s="79"/>
    </row>
    <row r="48" spans="1:14" ht="13.5" thickBot="1">
      <c r="A48" s="14" t="s">
        <v>36</v>
      </c>
      <c r="B48" s="185" t="s">
        <v>118</v>
      </c>
      <c r="C48" s="27">
        <v>0.22</v>
      </c>
      <c r="D48" s="94">
        <v>115066</v>
      </c>
      <c r="E48" s="5">
        <v>0</v>
      </c>
      <c r="F48" s="5">
        <v>1400</v>
      </c>
      <c r="G48" s="5">
        <f t="shared" si="8"/>
        <v>14049.117599999998</v>
      </c>
      <c r="H48" s="47">
        <v>2015.42</v>
      </c>
      <c r="I48" s="5">
        <f t="shared" si="5"/>
        <v>648.65268800000001</v>
      </c>
      <c r="J48" s="6">
        <f t="shared" si="6"/>
        <v>130379.190288</v>
      </c>
      <c r="K48" s="15">
        <f t="shared" si="7"/>
        <v>116330.072688</v>
      </c>
      <c r="L48" s="79"/>
      <c r="M48" s="79"/>
      <c r="N48" s="79"/>
    </row>
    <row r="49" spans="1:14" ht="13.5" thickBot="1">
      <c r="A49" s="14" t="s">
        <v>36</v>
      </c>
      <c r="B49" s="4" t="s">
        <v>114</v>
      </c>
      <c r="C49" s="27"/>
      <c r="D49" s="94">
        <v>109607</v>
      </c>
      <c r="E49" s="5">
        <v>0</v>
      </c>
      <c r="F49" s="5">
        <v>1400</v>
      </c>
      <c r="G49" s="5">
        <f t="shared" si="8"/>
        <v>13374.385199999999</v>
      </c>
      <c r="H49" s="47">
        <v>2015.42</v>
      </c>
      <c r="I49" s="5">
        <f t="shared" si="5"/>
        <v>617.98402599999997</v>
      </c>
      <c r="J49" s="6">
        <f t="shared" si="6"/>
        <v>124214.78922600001</v>
      </c>
      <c r="K49" s="15">
        <f t="shared" si="7"/>
        <v>110840.404026</v>
      </c>
      <c r="L49" s="79"/>
      <c r="M49" s="79"/>
      <c r="N49" s="79"/>
    </row>
    <row r="50" spans="1:14" ht="13.5" thickBot="1">
      <c r="A50" s="14" t="s">
        <v>36</v>
      </c>
      <c r="B50" s="4" t="s">
        <v>145</v>
      </c>
      <c r="C50" s="27"/>
      <c r="D50" s="94">
        <v>113706</v>
      </c>
      <c r="E50" s="5">
        <v>0</v>
      </c>
      <c r="F50" s="5">
        <v>1400</v>
      </c>
      <c r="G50" s="5">
        <f>(D50-E50-F50)*12.36%</f>
        <v>13881.021599999998</v>
      </c>
      <c r="H50" s="47">
        <v>2015.42</v>
      </c>
      <c r="I50" s="5">
        <f>(D50-E50-F50+G50+H50)*0.5%</f>
        <v>641.01220799999999</v>
      </c>
      <c r="J50" s="6">
        <f>D50-E50-F50+G50+H50+I50</f>
        <v>128843.45380799999</v>
      </c>
      <c r="K50" s="15">
        <f>J50-G50</f>
        <v>114962.432208</v>
      </c>
      <c r="L50" s="79"/>
      <c r="M50" s="79"/>
      <c r="N50" s="79"/>
    </row>
    <row r="51" spans="1:14" ht="13.5" thickBot="1">
      <c r="A51" s="14" t="s">
        <v>36</v>
      </c>
      <c r="B51" s="4" t="s">
        <v>138</v>
      </c>
      <c r="C51" s="27"/>
      <c r="D51" s="94">
        <v>109796</v>
      </c>
      <c r="E51" s="94">
        <v>0</v>
      </c>
      <c r="F51" s="5">
        <v>1400</v>
      </c>
      <c r="G51" s="5">
        <f t="shared" si="8"/>
        <v>13397.745599999998</v>
      </c>
      <c r="H51" s="47">
        <v>2015.42</v>
      </c>
      <c r="I51" s="94">
        <f>(D51-E51-F51+G51+H51)*0.5%</f>
        <v>619.04582800000003</v>
      </c>
      <c r="J51" s="108">
        <f>D51-E51-F51+G51+H51+I51</f>
        <v>124428.211428</v>
      </c>
      <c r="K51" s="109">
        <f>J51-G51</f>
        <v>111030.465828</v>
      </c>
      <c r="L51" s="79"/>
      <c r="M51" s="79"/>
      <c r="N51" s="79"/>
    </row>
    <row r="52" spans="1:14" ht="13.5" thickBot="1">
      <c r="A52" s="14" t="s">
        <v>2</v>
      </c>
      <c r="B52" s="9" t="s">
        <v>3</v>
      </c>
      <c r="C52" s="27" t="s">
        <v>30</v>
      </c>
      <c r="D52" s="94">
        <v>98892</v>
      </c>
      <c r="E52" s="5">
        <v>0</v>
      </c>
      <c r="F52" s="5">
        <v>0</v>
      </c>
      <c r="G52" s="5">
        <f t="shared" si="8"/>
        <v>12223.051199999998</v>
      </c>
      <c r="H52" s="47">
        <v>2015.42</v>
      </c>
      <c r="I52" s="5">
        <f t="shared" si="5"/>
        <v>565.65235600000005</v>
      </c>
      <c r="J52" s="6">
        <f t="shared" si="6"/>
        <v>113696.12355600001</v>
      </c>
      <c r="K52" s="15">
        <f t="shared" si="7"/>
        <v>101473.072356</v>
      </c>
      <c r="L52" s="243"/>
      <c r="M52" s="243"/>
      <c r="N52" s="79"/>
    </row>
    <row r="53" spans="1:14" ht="14.25" thickBot="1">
      <c r="A53" s="14" t="s">
        <v>2</v>
      </c>
      <c r="B53" s="9" t="s">
        <v>4</v>
      </c>
      <c r="C53" s="27" t="s">
        <v>30</v>
      </c>
      <c r="D53" s="94">
        <v>99587</v>
      </c>
      <c r="E53" s="5">
        <v>0</v>
      </c>
      <c r="F53" s="5">
        <v>0</v>
      </c>
      <c r="G53" s="5">
        <f t="shared" si="8"/>
        <v>12308.953199999998</v>
      </c>
      <c r="H53" s="47">
        <v>2015.42</v>
      </c>
      <c r="I53" s="5">
        <f t="shared" si="5"/>
        <v>569.55686600000001</v>
      </c>
      <c r="J53" s="6">
        <f t="shared" si="6"/>
        <v>114480.930066</v>
      </c>
      <c r="K53" s="15">
        <f t="shared" si="7"/>
        <v>102171.976866</v>
      </c>
      <c r="L53" s="57"/>
      <c r="M53" s="84"/>
      <c r="N53" s="79"/>
    </row>
    <row r="54" spans="1:14" ht="15.75" customHeight="1" thickBot="1">
      <c r="A54" s="13" t="s">
        <v>2</v>
      </c>
      <c r="B54" s="4" t="s">
        <v>14</v>
      </c>
      <c r="C54" s="27" t="s">
        <v>30</v>
      </c>
      <c r="D54" s="94">
        <v>102722</v>
      </c>
      <c r="E54" s="5">
        <v>0</v>
      </c>
      <c r="F54" s="5">
        <v>0</v>
      </c>
      <c r="G54" s="5">
        <f t="shared" si="8"/>
        <v>12696.439199999999</v>
      </c>
      <c r="H54" s="47">
        <v>2015.42</v>
      </c>
      <c r="I54" s="5">
        <f t="shared" si="5"/>
        <v>587.16929599999992</v>
      </c>
      <c r="J54" s="6">
        <f t="shared" si="6"/>
        <v>118021.02849599998</v>
      </c>
      <c r="K54" s="15">
        <f t="shared" si="7"/>
        <v>105324.58929599999</v>
      </c>
      <c r="L54" s="83"/>
      <c r="M54" s="84"/>
      <c r="N54" s="79"/>
    </row>
    <row r="55" spans="1:14" ht="15.75" customHeight="1" thickBot="1">
      <c r="A55" s="14" t="s">
        <v>2</v>
      </c>
      <c r="B55" s="9" t="s">
        <v>5</v>
      </c>
      <c r="C55" s="27" t="s">
        <v>30</v>
      </c>
      <c r="D55" s="94">
        <v>98383</v>
      </c>
      <c r="E55" s="5">
        <v>0</v>
      </c>
      <c r="F55" s="5">
        <v>0</v>
      </c>
      <c r="G55" s="5">
        <f t="shared" si="8"/>
        <v>12160.138799999999</v>
      </c>
      <c r="H55" s="47">
        <v>2015.42</v>
      </c>
      <c r="I55" s="5">
        <f t="shared" si="5"/>
        <v>562.79279399999996</v>
      </c>
      <c r="J55" s="6">
        <f t="shared" si="6"/>
        <v>113121.35159399999</v>
      </c>
      <c r="K55" s="15">
        <f t="shared" si="7"/>
        <v>100961.21279399999</v>
      </c>
      <c r="L55" s="83"/>
      <c r="M55" s="84"/>
      <c r="N55" s="79"/>
    </row>
    <row r="56" spans="1:14" ht="13.5" thickBot="1">
      <c r="A56" s="50" t="s">
        <v>2</v>
      </c>
      <c r="B56" s="51" t="s">
        <v>31</v>
      </c>
      <c r="C56" s="28" t="s">
        <v>30</v>
      </c>
      <c r="D56" s="95">
        <v>103656</v>
      </c>
      <c r="E56" s="52">
        <v>0</v>
      </c>
      <c r="F56" s="52">
        <v>0</v>
      </c>
      <c r="G56" s="22">
        <f t="shared" si="8"/>
        <v>12811.881599999999</v>
      </c>
      <c r="H56" s="180">
        <v>2015.42</v>
      </c>
      <c r="I56" s="22">
        <f t="shared" si="5"/>
        <v>592.41650800000002</v>
      </c>
      <c r="J56" s="32">
        <f t="shared" si="6"/>
        <v>119075.71810799999</v>
      </c>
      <c r="K56" s="23">
        <f t="shared" si="7"/>
        <v>106263.83650799999</v>
      </c>
      <c r="L56" s="83"/>
      <c r="M56" s="84"/>
      <c r="N56" s="79"/>
    </row>
    <row r="57" spans="1:14" ht="13.5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4"/>
      <c r="N57" s="79"/>
    </row>
    <row r="58" spans="1:14" ht="16.5" thickBot="1">
      <c r="A58" s="244" t="s">
        <v>28</v>
      </c>
      <c r="B58" s="245"/>
      <c r="C58" s="245"/>
      <c r="D58" s="245"/>
      <c r="E58" s="245"/>
      <c r="F58" s="245"/>
      <c r="G58" s="245"/>
      <c r="H58" s="245"/>
      <c r="I58" s="245"/>
      <c r="J58" s="246"/>
      <c r="K58" s="77"/>
      <c r="L58" s="79"/>
      <c r="M58" s="79"/>
      <c r="N58" s="79"/>
    </row>
    <row r="59" spans="1:14" ht="13.5" thickBot="1">
      <c r="A59" s="247" t="s">
        <v>15</v>
      </c>
      <c r="B59" s="248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6" t="s">
        <v>74</v>
      </c>
      <c r="L59" s="82"/>
      <c r="M59" s="85"/>
      <c r="N59" s="79"/>
    </row>
    <row r="60" spans="1:14" ht="13.5" thickBot="1">
      <c r="A60" s="111" t="s">
        <v>33</v>
      </c>
      <c r="B60" s="112" t="s">
        <v>91</v>
      </c>
      <c r="C60" s="46">
        <v>0.92</v>
      </c>
      <c r="D60" s="113">
        <v>109935</v>
      </c>
      <c r="E60" s="114">
        <v>0</v>
      </c>
      <c r="F60" s="47">
        <v>1400</v>
      </c>
      <c r="G60" s="47">
        <f>(D60-E60-F60)*12.36%</f>
        <v>13414.925999999999</v>
      </c>
      <c r="H60" s="47">
        <v>2015.42</v>
      </c>
      <c r="I60" s="47">
        <f t="shared" ref="I60:I69" si="9">(D60-E60-F60+G60+H60)*0.5%</f>
        <v>619.82673</v>
      </c>
      <c r="J60" s="48">
        <f t="shared" ref="J60:J69" si="10">D60-E60-F60+G60+H60+I60</f>
        <v>124585.17273000001</v>
      </c>
      <c r="K60" s="49">
        <f t="shared" ref="K60:K69" si="11">J60-G60</f>
        <v>111170.24673000001</v>
      </c>
      <c r="L60" s="83"/>
      <c r="M60" s="84"/>
      <c r="N60" s="126"/>
    </row>
    <row r="61" spans="1:14" ht="14.25" customHeight="1" thickBot="1">
      <c r="A61" s="24" t="s">
        <v>33</v>
      </c>
      <c r="B61" s="18" t="s">
        <v>90</v>
      </c>
      <c r="C61" s="27">
        <v>2</v>
      </c>
      <c r="D61" s="99">
        <v>109935</v>
      </c>
      <c r="E61" s="17">
        <v>0</v>
      </c>
      <c r="F61" s="5">
        <v>1400</v>
      </c>
      <c r="G61" s="5">
        <f t="shared" ref="G61:G69" si="12">(D61-E61-F61)*12.36%</f>
        <v>13414.925999999999</v>
      </c>
      <c r="H61" s="47">
        <v>2015.42</v>
      </c>
      <c r="I61" s="5">
        <f>(D61-E61-F61+G61+H61)*0.5%</f>
        <v>619.82673</v>
      </c>
      <c r="J61" s="6">
        <f>D61-E61-F61+G61+H61+I61</f>
        <v>124585.17273000001</v>
      </c>
      <c r="K61" s="15">
        <f>J61-G61</f>
        <v>111170.24673000001</v>
      </c>
      <c r="L61" s="83"/>
      <c r="M61" s="84"/>
      <c r="N61" s="126"/>
    </row>
    <row r="62" spans="1:14" ht="14.25" customHeight="1" thickBot="1">
      <c r="A62" s="24" t="s">
        <v>33</v>
      </c>
      <c r="B62" s="18" t="s">
        <v>158</v>
      </c>
      <c r="C62" s="27">
        <v>2</v>
      </c>
      <c r="D62" s="99">
        <v>110433</v>
      </c>
      <c r="E62" s="17">
        <v>0</v>
      </c>
      <c r="F62" s="5">
        <v>1400</v>
      </c>
      <c r="G62" s="5">
        <f>(D62-E62-F62)*12.36%</f>
        <v>13476.478799999999</v>
      </c>
      <c r="H62" s="47">
        <v>2015.42</v>
      </c>
      <c r="I62" s="5">
        <f>(D62-E62-F62+G62+H62)*0.5%</f>
        <v>622.62449400000003</v>
      </c>
      <c r="J62" s="6">
        <f>D62-E62-F62+G62+H62+I62</f>
        <v>125147.523294</v>
      </c>
      <c r="K62" s="15">
        <f>J62-G62</f>
        <v>111671.044494</v>
      </c>
      <c r="L62" s="83"/>
      <c r="M62" s="84"/>
      <c r="N62" s="126"/>
    </row>
    <row r="63" spans="1:14" ht="13.5" customHeight="1" thickBot="1">
      <c r="A63" s="24" t="s">
        <v>82</v>
      </c>
      <c r="B63" s="18" t="s">
        <v>13</v>
      </c>
      <c r="C63" s="27">
        <v>4.2</v>
      </c>
      <c r="D63" s="99">
        <v>109139</v>
      </c>
      <c r="E63" s="17">
        <v>0</v>
      </c>
      <c r="F63" s="5">
        <v>1400</v>
      </c>
      <c r="G63" s="5">
        <f t="shared" si="12"/>
        <v>13316.540399999998</v>
      </c>
      <c r="H63" s="47">
        <v>2015.42</v>
      </c>
      <c r="I63" s="5">
        <f t="shared" si="9"/>
        <v>615.35480199999995</v>
      </c>
      <c r="J63" s="6">
        <f t="shared" si="10"/>
        <v>123686.315202</v>
      </c>
      <c r="K63" s="15">
        <f t="shared" si="11"/>
        <v>110369.774802</v>
      </c>
      <c r="L63" s="83"/>
      <c r="M63" s="84"/>
      <c r="N63" s="126"/>
    </row>
    <row r="64" spans="1:14" ht="13.5" thickBot="1">
      <c r="A64" s="24" t="s">
        <v>40</v>
      </c>
      <c r="B64" s="18" t="s">
        <v>39</v>
      </c>
      <c r="C64" s="27">
        <v>6.5</v>
      </c>
      <c r="D64" s="99">
        <v>112023</v>
      </c>
      <c r="E64" s="17">
        <v>0</v>
      </c>
      <c r="F64" s="5">
        <v>1400</v>
      </c>
      <c r="G64" s="5">
        <f t="shared" si="12"/>
        <v>13673.002799999998</v>
      </c>
      <c r="H64" s="47">
        <v>2015.42</v>
      </c>
      <c r="I64" s="5">
        <f t="shared" si="9"/>
        <v>631.55711400000007</v>
      </c>
      <c r="J64" s="6">
        <f t="shared" si="10"/>
        <v>126942.979914</v>
      </c>
      <c r="K64" s="15">
        <f t="shared" si="11"/>
        <v>113269.97711399999</v>
      </c>
      <c r="L64" s="83"/>
      <c r="M64" s="84"/>
      <c r="N64" s="126"/>
    </row>
    <row r="65" spans="1:14" ht="13.5" thickBot="1">
      <c r="A65" s="24" t="s">
        <v>81</v>
      </c>
      <c r="B65" s="18" t="s">
        <v>87</v>
      </c>
      <c r="C65" s="27">
        <v>30</v>
      </c>
      <c r="D65" s="99">
        <v>115462</v>
      </c>
      <c r="E65" s="17">
        <v>0</v>
      </c>
      <c r="F65" s="5">
        <v>1400</v>
      </c>
      <c r="G65" s="5">
        <f t="shared" si="12"/>
        <v>14098.063199999999</v>
      </c>
      <c r="H65" s="47">
        <v>2015.42</v>
      </c>
      <c r="I65" s="5">
        <f>(D65-E65-F65+G65+H65)*0.5%</f>
        <v>650.87741600000004</v>
      </c>
      <c r="J65" s="6">
        <f>D65-E65-F65+G65+H65+I65</f>
        <v>130826.36061600001</v>
      </c>
      <c r="K65" s="15">
        <f>J65-G65</f>
        <v>116728.297416</v>
      </c>
      <c r="L65" s="79"/>
      <c r="M65" s="79"/>
      <c r="N65" s="126"/>
    </row>
    <row r="66" spans="1:14" ht="13.5" thickBot="1">
      <c r="A66" s="24" t="s">
        <v>81</v>
      </c>
      <c r="B66" s="18" t="s">
        <v>80</v>
      </c>
      <c r="C66" s="27">
        <v>50</v>
      </c>
      <c r="D66" s="99">
        <v>115760</v>
      </c>
      <c r="E66" s="17">
        <v>0</v>
      </c>
      <c r="F66" s="5">
        <v>1400</v>
      </c>
      <c r="G66" s="5">
        <f t="shared" si="12"/>
        <v>14134.895999999999</v>
      </c>
      <c r="H66" s="47">
        <v>2015.42</v>
      </c>
      <c r="I66" s="5">
        <f t="shared" si="9"/>
        <v>652.55157999999994</v>
      </c>
      <c r="J66" s="6">
        <f t="shared" si="10"/>
        <v>131162.86757999999</v>
      </c>
      <c r="K66" s="15">
        <f t="shared" si="11"/>
        <v>117027.97158</v>
      </c>
      <c r="L66" s="79"/>
      <c r="M66" s="79"/>
      <c r="N66" s="126"/>
    </row>
    <row r="67" spans="1:14" ht="13.5" thickBot="1">
      <c r="A67" s="24" t="s">
        <v>2</v>
      </c>
      <c r="B67" s="18" t="s">
        <v>32</v>
      </c>
      <c r="C67" s="27" t="s">
        <v>30</v>
      </c>
      <c r="D67" s="99">
        <v>104662</v>
      </c>
      <c r="E67" s="17">
        <v>0</v>
      </c>
      <c r="F67" s="17">
        <v>0</v>
      </c>
      <c r="G67" s="5">
        <f t="shared" si="12"/>
        <v>12936.223199999999</v>
      </c>
      <c r="H67" s="47">
        <v>2015.42</v>
      </c>
      <c r="I67" s="5">
        <f t="shared" si="9"/>
        <v>598.06821600000001</v>
      </c>
      <c r="J67" s="6">
        <f t="shared" si="10"/>
        <v>120211.71141599999</v>
      </c>
      <c r="K67" s="15">
        <f t="shared" si="11"/>
        <v>107275.488216</v>
      </c>
      <c r="L67" s="79"/>
      <c r="M67" s="79"/>
      <c r="N67" s="126"/>
    </row>
    <row r="68" spans="1:14" ht="13.5" thickBot="1">
      <c r="A68" s="24" t="s">
        <v>2</v>
      </c>
      <c r="B68" s="18" t="s">
        <v>34</v>
      </c>
      <c r="C68" s="27" t="s">
        <v>30</v>
      </c>
      <c r="D68" s="99">
        <v>106351</v>
      </c>
      <c r="E68" s="17">
        <v>0</v>
      </c>
      <c r="F68" s="17">
        <v>0</v>
      </c>
      <c r="G68" s="5">
        <f t="shared" si="12"/>
        <v>13144.9836</v>
      </c>
      <c r="H68" s="47">
        <v>2015.42</v>
      </c>
      <c r="I68" s="5">
        <f t="shared" si="9"/>
        <v>607.55701800000008</v>
      </c>
      <c r="J68" s="6">
        <f t="shared" si="10"/>
        <v>122118.96061800001</v>
      </c>
      <c r="K68" s="15">
        <f t="shared" si="11"/>
        <v>108973.97701800001</v>
      </c>
      <c r="L68" s="79"/>
      <c r="M68" s="79"/>
      <c r="N68" s="126"/>
    </row>
    <row r="69" spans="1:14" ht="13.5" thickBot="1">
      <c r="A69" s="53" t="s">
        <v>2</v>
      </c>
      <c r="B69" s="25" t="s">
        <v>35</v>
      </c>
      <c r="C69" s="28" t="s">
        <v>30</v>
      </c>
      <c r="D69" s="100">
        <v>106204</v>
      </c>
      <c r="E69" s="26">
        <v>0</v>
      </c>
      <c r="F69" s="26">
        <v>0</v>
      </c>
      <c r="G69" s="22">
        <f t="shared" si="12"/>
        <v>13126.814399999999</v>
      </c>
      <c r="H69" s="180">
        <v>2015.42</v>
      </c>
      <c r="I69" s="22">
        <f t="shared" si="9"/>
        <v>606.73117200000002</v>
      </c>
      <c r="J69" s="32">
        <f t="shared" si="10"/>
        <v>121952.965572</v>
      </c>
      <c r="K69" s="23">
        <f t="shared" si="11"/>
        <v>108826.151172</v>
      </c>
      <c r="L69" s="79"/>
      <c r="M69" s="79"/>
      <c r="N69" s="126"/>
    </row>
    <row r="70" spans="1:14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4" ht="13.5">
      <c r="A71" s="57"/>
      <c r="B71" s="101"/>
      <c r="C71" s="79"/>
      <c r="D71" s="105"/>
      <c r="E71" s="12"/>
      <c r="F71" s="12"/>
      <c r="G71" s="12"/>
      <c r="H71" s="12"/>
      <c r="I71" s="12"/>
      <c r="J71" s="19"/>
      <c r="K71" s="19"/>
    </row>
    <row r="72" spans="1:14" ht="15">
      <c r="A72" s="16"/>
      <c r="B72" s="16"/>
      <c r="C72" s="16"/>
    </row>
    <row r="73" spans="1:14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4">
      <c r="A74" s="127"/>
      <c r="B74" s="79"/>
      <c r="C74" s="127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1:14">
      <c r="A75" s="128"/>
      <c r="B75" s="128"/>
      <c r="C75" s="129"/>
      <c r="D75" s="130"/>
      <c r="E75" s="130"/>
      <c r="F75" s="130"/>
      <c r="G75" s="130"/>
      <c r="H75" s="130"/>
      <c r="I75" s="130"/>
      <c r="J75" s="129"/>
      <c r="K75" s="131"/>
      <c r="L75" s="79"/>
      <c r="M75" s="79"/>
      <c r="N75" s="79"/>
    </row>
    <row r="76" spans="1:14">
      <c r="A76" s="85"/>
      <c r="B76" s="132"/>
      <c r="C76" s="67"/>
      <c r="D76" s="125"/>
      <c r="E76" s="125"/>
      <c r="F76" s="12"/>
      <c r="G76" s="12"/>
      <c r="H76" s="12"/>
      <c r="I76" s="12"/>
      <c r="J76" s="19"/>
      <c r="K76" s="19"/>
      <c r="L76" s="79"/>
      <c r="M76" s="79"/>
      <c r="N76" s="79"/>
    </row>
    <row r="77" spans="1:14">
      <c r="A77" s="133"/>
      <c r="B77" s="132"/>
      <c r="C77" s="67"/>
      <c r="D77" s="125"/>
      <c r="E77" s="12"/>
      <c r="F77" s="12"/>
      <c r="G77" s="12"/>
      <c r="H77" s="12"/>
      <c r="I77" s="12"/>
      <c r="J77" s="19"/>
      <c r="K77" s="19"/>
      <c r="L77" s="79"/>
      <c r="M77" s="79"/>
      <c r="N77" s="79"/>
    </row>
    <row r="78" spans="1:14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1:14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4">
      <c r="A80" s="127"/>
      <c r="B80" s="79"/>
      <c r="C80" s="127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1:14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1:14">
      <c r="A82" s="128"/>
      <c r="B82" s="128"/>
      <c r="C82" s="130"/>
      <c r="D82" s="130"/>
      <c r="E82" s="130"/>
      <c r="F82" s="130"/>
      <c r="G82" s="130"/>
      <c r="H82" s="130"/>
      <c r="I82" s="130"/>
      <c r="J82" s="129"/>
      <c r="K82" s="131"/>
      <c r="L82" s="79"/>
      <c r="M82" s="79"/>
      <c r="N82" s="79"/>
    </row>
    <row r="83" spans="1:14">
      <c r="A83" s="66"/>
      <c r="B83" s="66"/>
      <c r="C83" s="67"/>
      <c r="D83" s="126"/>
      <c r="E83" s="68"/>
      <c r="F83" s="12"/>
      <c r="G83" s="12"/>
      <c r="H83" s="12"/>
      <c r="I83" s="12"/>
      <c r="J83" s="19"/>
      <c r="K83" s="19"/>
      <c r="L83" s="79"/>
      <c r="M83" s="79"/>
      <c r="N83" s="79"/>
    </row>
    <row r="84" spans="1:14">
      <c r="A84" s="66"/>
      <c r="B84" s="66"/>
      <c r="C84" s="67"/>
      <c r="D84" s="126"/>
      <c r="E84" s="68"/>
      <c r="F84" s="12"/>
      <c r="G84" s="12"/>
      <c r="H84" s="12"/>
      <c r="I84" s="12"/>
      <c r="J84" s="19"/>
      <c r="K84" s="19"/>
      <c r="L84" s="79"/>
      <c r="M84" s="79"/>
      <c r="N84" s="79"/>
    </row>
    <row r="85" spans="1:14">
      <c r="A85" s="66"/>
      <c r="B85" s="66"/>
      <c r="C85" s="67"/>
      <c r="D85" s="126"/>
      <c r="E85" s="68"/>
      <c r="F85" s="12"/>
      <c r="G85" s="12"/>
      <c r="H85" s="12"/>
      <c r="I85" s="12"/>
      <c r="J85" s="19"/>
      <c r="K85" s="19"/>
      <c r="L85" s="79"/>
      <c r="M85" s="79"/>
      <c r="N85" s="79"/>
    </row>
    <row r="86" spans="1:14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1:14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1:14">
      <c r="A88" s="127"/>
      <c r="B88" s="79"/>
      <c r="C88" s="127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</row>
    <row r="89" spans="1:14">
      <c r="A89" s="128"/>
      <c r="B89" s="128"/>
      <c r="C89" s="129"/>
      <c r="D89" s="130"/>
      <c r="E89" s="130"/>
      <c r="F89" s="130"/>
      <c r="G89" s="130"/>
      <c r="H89" s="130"/>
      <c r="I89" s="130"/>
      <c r="J89" s="129"/>
      <c r="K89" s="131"/>
      <c r="L89" s="79"/>
      <c r="M89" s="79"/>
      <c r="N89" s="79"/>
    </row>
    <row r="90" spans="1:14">
      <c r="A90" s="85"/>
      <c r="B90" s="132"/>
      <c r="C90" s="67"/>
      <c r="D90" s="125"/>
      <c r="E90" s="125"/>
      <c r="F90" s="12"/>
      <c r="G90" s="12"/>
      <c r="H90" s="12"/>
      <c r="I90" s="12"/>
      <c r="J90" s="19"/>
      <c r="K90" s="19"/>
      <c r="L90" s="79"/>
      <c r="M90" s="79"/>
      <c r="N90" s="79"/>
    </row>
    <row r="91" spans="1:14">
      <c r="A91" s="133"/>
      <c r="B91" s="132"/>
      <c r="C91" s="67"/>
      <c r="D91" s="125"/>
      <c r="E91" s="12"/>
      <c r="F91" s="12"/>
      <c r="G91" s="12"/>
      <c r="H91" s="12"/>
      <c r="I91" s="12"/>
      <c r="J91" s="19"/>
      <c r="K91" s="19"/>
      <c r="L91" s="79"/>
      <c r="M91" s="79"/>
      <c r="N91" s="79"/>
    </row>
    <row r="92" spans="1:14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</sheetData>
  <mergeCells count="16">
    <mergeCell ref="A58:J58"/>
    <mergeCell ref="A59:B59"/>
    <mergeCell ref="A11:B11"/>
    <mergeCell ref="A31:J31"/>
    <mergeCell ref="L9:N10"/>
    <mergeCell ref="L32:N33"/>
    <mergeCell ref="A9:K9"/>
    <mergeCell ref="A32:B32"/>
    <mergeCell ref="A10:I10"/>
    <mergeCell ref="L52:M52"/>
    <mergeCell ref="B5:K5"/>
    <mergeCell ref="A6:K6"/>
    <mergeCell ref="A1:K1"/>
    <mergeCell ref="A2:K2"/>
    <mergeCell ref="B3:K3"/>
    <mergeCell ref="B4:K4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B10" workbookViewId="0">
      <selection activeCell="P10" sqref="P1:Q65536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  <col min="15" max="15" width="9.85546875" customWidth="1"/>
  </cols>
  <sheetData>
    <row r="1" spans="1:14" ht="23.25">
      <c r="A1" s="226" t="s">
        <v>110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78"/>
      <c r="N1" s="78"/>
    </row>
    <row r="2" spans="1:14" ht="16.5">
      <c r="A2" s="228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79"/>
      <c r="N2" s="79"/>
    </row>
    <row r="3" spans="1:14" ht="15">
      <c r="A3" s="86"/>
      <c r="B3" s="223" t="s">
        <v>106</v>
      </c>
      <c r="C3" s="223"/>
      <c r="D3" s="223"/>
      <c r="E3" s="223"/>
      <c r="F3" s="223"/>
      <c r="G3" s="223"/>
      <c r="H3" s="223"/>
      <c r="I3" s="223"/>
      <c r="J3" s="223"/>
      <c r="K3" s="223"/>
      <c r="L3" s="79"/>
      <c r="M3" s="79"/>
      <c r="N3" s="79"/>
    </row>
    <row r="4" spans="1:14" ht="15">
      <c r="A4" s="86"/>
      <c r="B4" s="223" t="s">
        <v>107</v>
      </c>
      <c r="C4" s="223"/>
      <c r="D4" s="223"/>
      <c r="E4" s="223"/>
      <c r="F4" s="223"/>
      <c r="G4" s="223"/>
      <c r="H4" s="223"/>
      <c r="I4" s="223"/>
      <c r="J4" s="223"/>
      <c r="K4" s="223"/>
      <c r="L4" s="79"/>
      <c r="M4" s="79"/>
      <c r="N4" s="79"/>
    </row>
    <row r="5" spans="1:14" ht="15">
      <c r="A5" s="86"/>
      <c r="B5" s="223" t="s">
        <v>108</v>
      </c>
      <c r="C5" s="223"/>
      <c r="D5" s="223"/>
      <c r="E5" s="223"/>
      <c r="F5" s="223"/>
      <c r="G5" s="223"/>
      <c r="H5" s="223"/>
      <c r="I5" s="223"/>
      <c r="J5" s="223"/>
      <c r="K5" s="223"/>
      <c r="L5" s="79"/>
      <c r="M5" s="79"/>
      <c r="N5" s="79"/>
    </row>
    <row r="6" spans="1:14" ht="18.75" thickBot="1">
      <c r="A6" s="224" t="s">
        <v>109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"/>
      <c r="M6" s="2"/>
      <c r="N6" s="2"/>
    </row>
    <row r="7" spans="1:14" ht="13.5" thickBot="1">
      <c r="L7" s="141"/>
      <c r="M7" s="78"/>
      <c r="N7" s="1"/>
    </row>
    <row r="8" spans="1:14" ht="16.5" customHeight="1" thickBot="1">
      <c r="A8" s="236" t="s">
        <v>202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0" t="s">
        <v>159</v>
      </c>
      <c r="M8" s="231"/>
      <c r="N8" s="232"/>
    </row>
    <row r="9" spans="1:14" ht="16.5" customHeight="1" thickBot="1">
      <c r="A9" s="240" t="s">
        <v>85</v>
      </c>
      <c r="B9" s="241"/>
      <c r="C9" s="241"/>
      <c r="D9" s="241"/>
      <c r="E9" s="241"/>
      <c r="F9" s="241"/>
      <c r="G9" s="241"/>
      <c r="H9" s="241"/>
      <c r="I9" s="242"/>
      <c r="J9" s="29"/>
      <c r="K9" s="78"/>
      <c r="L9" s="233"/>
      <c r="M9" s="234"/>
      <c r="N9" s="235"/>
    </row>
    <row r="10" spans="1:14" ht="17.25" thickBot="1">
      <c r="A10" s="249" t="s">
        <v>15</v>
      </c>
      <c r="B10" s="248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82" t="s">
        <v>74</v>
      </c>
      <c r="L10" s="62" t="s">
        <v>160</v>
      </c>
      <c r="M10" s="63"/>
      <c r="N10" s="137">
        <v>300</v>
      </c>
    </row>
    <row r="11" spans="1:14" ht="17.25" thickBot="1">
      <c r="A11" s="44" t="s">
        <v>198</v>
      </c>
      <c r="B11" s="169" t="s">
        <v>130</v>
      </c>
      <c r="C11" s="46">
        <v>11</v>
      </c>
      <c r="D11" s="106">
        <v>102778</v>
      </c>
      <c r="E11" s="47">
        <v>0</v>
      </c>
      <c r="F11" s="47">
        <v>1400</v>
      </c>
      <c r="G11" s="47">
        <f>(D11-E11-F11)*12.36%</f>
        <v>12530.3208</v>
      </c>
      <c r="H11" s="47">
        <v>2015.42</v>
      </c>
      <c r="I11" s="47">
        <f t="shared" ref="I11:I28" si="0">(D11-E11-F11+G11+H11)*0.5%</f>
        <v>579.61870399999998</v>
      </c>
      <c r="J11" s="48">
        <f t="shared" ref="J11:J28" si="1">D11-E11-F11+G11+H11+I11</f>
        <v>116503.35950399999</v>
      </c>
      <c r="K11" s="49">
        <f t="shared" ref="K11:K28" si="2">J11-G11</f>
        <v>103973.03870399999</v>
      </c>
      <c r="L11" s="65" t="s">
        <v>161</v>
      </c>
      <c r="M11" s="65"/>
      <c r="N11" s="138">
        <v>400</v>
      </c>
    </row>
    <row r="12" spans="1:14" ht="17.25" thickBot="1">
      <c r="A12" s="13" t="s">
        <v>198</v>
      </c>
      <c r="B12" s="170" t="s">
        <v>126</v>
      </c>
      <c r="C12" s="27" t="s">
        <v>129</v>
      </c>
      <c r="D12" s="94">
        <v>101982</v>
      </c>
      <c r="E12" s="5">
        <v>0</v>
      </c>
      <c r="F12" s="5">
        <v>1400</v>
      </c>
      <c r="G12" s="5">
        <f t="shared" ref="G12:G28" si="3">(D12-E12-F12)*12.36%</f>
        <v>12431.935199999998</v>
      </c>
      <c r="H12" s="47">
        <v>2015.42</v>
      </c>
      <c r="I12" s="5">
        <f t="shared" si="0"/>
        <v>575.14677599999993</v>
      </c>
      <c r="J12" s="6">
        <f t="shared" si="1"/>
        <v>115604.50197599999</v>
      </c>
      <c r="K12" s="15">
        <f t="shared" si="2"/>
        <v>103172.56677599999</v>
      </c>
      <c r="L12" s="65" t="s">
        <v>162</v>
      </c>
      <c r="M12" s="65"/>
      <c r="N12" s="138">
        <v>500</v>
      </c>
    </row>
    <row r="13" spans="1:14" ht="17.25" thickBot="1">
      <c r="A13" s="13" t="s">
        <v>198</v>
      </c>
      <c r="B13" s="170" t="s">
        <v>22</v>
      </c>
      <c r="C13" s="27">
        <v>6</v>
      </c>
      <c r="D13" s="94">
        <v>102933</v>
      </c>
      <c r="E13" s="5">
        <v>0</v>
      </c>
      <c r="F13" s="5">
        <v>1400</v>
      </c>
      <c r="G13" s="5">
        <f t="shared" si="3"/>
        <v>12549.478799999999</v>
      </c>
      <c r="H13" s="47">
        <v>2015.42</v>
      </c>
      <c r="I13" s="5">
        <f t="shared" si="0"/>
        <v>580.48949400000004</v>
      </c>
      <c r="J13" s="6">
        <f t="shared" si="1"/>
        <v>116678.38829399999</v>
      </c>
      <c r="K13" s="15">
        <f t="shared" si="2"/>
        <v>104128.90949399999</v>
      </c>
      <c r="L13" s="65" t="s">
        <v>163</v>
      </c>
      <c r="M13" s="65"/>
      <c r="N13" s="138">
        <v>600</v>
      </c>
    </row>
    <row r="14" spans="1:14" ht="17.25" thickBot="1">
      <c r="A14" s="13" t="s">
        <v>198</v>
      </c>
      <c r="B14" s="170" t="s">
        <v>23</v>
      </c>
      <c r="C14" s="27">
        <v>3</v>
      </c>
      <c r="D14" s="94">
        <v>102930</v>
      </c>
      <c r="E14" s="5">
        <v>0</v>
      </c>
      <c r="F14" s="5">
        <v>1400</v>
      </c>
      <c r="G14" s="5">
        <f t="shared" si="3"/>
        <v>12549.107999999998</v>
      </c>
      <c r="H14" s="47">
        <v>2015.42</v>
      </c>
      <c r="I14" s="5">
        <f t="shared" si="0"/>
        <v>580.47263999999996</v>
      </c>
      <c r="J14" s="6">
        <f t="shared" si="1"/>
        <v>116675.00063999998</v>
      </c>
      <c r="K14" s="15">
        <f t="shared" si="2"/>
        <v>104125.89263999999</v>
      </c>
      <c r="L14" s="65" t="s">
        <v>164</v>
      </c>
      <c r="M14" s="65"/>
      <c r="N14" s="138">
        <v>700</v>
      </c>
    </row>
    <row r="15" spans="1:14" ht="17.25" thickBot="1">
      <c r="A15" s="13" t="s">
        <v>7</v>
      </c>
      <c r="B15" s="170" t="s">
        <v>19</v>
      </c>
      <c r="C15" s="27">
        <v>3</v>
      </c>
      <c r="D15" s="94">
        <v>104719</v>
      </c>
      <c r="E15" s="94">
        <v>0</v>
      </c>
      <c r="F15" s="5">
        <v>1400</v>
      </c>
      <c r="G15" s="5">
        <f t="shared" si="3"/>
        <v>12770.228399999998</v>
      </c>
      <c r="H15" s="47">
        <v>2015.42</v>
      </c>
      <c r="I15" s="5">
        <f t="shared" si="0"/>
        <v>590.52324199999998</v>
      </c>
      <c r="J15" s="6">
        <f t="shared" si="1"/>
        <v>118695.17164199999</v>
      </c>
      <c r="K15" s="15">
        <f t="shared" si="2"/>
        <v>105924.94324199999</v>
      </c>
      <c r="L15" s="65" t="s">
        <v>165</v>
      </c>
      <c r="M15" s="65"/>
      <c r="N15" s="138">
        <v>800</v>
      </c>
    </row>
    <row r="16" spans="1:14" ht="17.25" thickBot="1">
      <c r="A16" s="13" t="s">
        <v>20</v>
      </c>
      <c r="B16" s="170" t="s">
        <v>21</v>
      </c>
      <c r="C16" s="27">
        <v>11</v>
      </c>
      <c r="D16" s="94">
        <v>105612</v>
      </c>
      <c r="E16" s="5">
        <v>0</v>
      </c>
      <c r="F16" s="5">
        <v>1400</v>
      </c>
      <c r="G16" s="5">
        <f t="shared" si="3"/>
        <v>12880.6032</v>
      </c>
      <c r="H16" s="47">
        <v>2015.42</v>
      </c>
      <c r="I16" s="5">
        <f t="shared" si="0"/>
        <v>595.54011600000001</v>
      </c>
      <c r="J16" s="6">
        <f t="shared" si="1"/>
        <v>119703.563316</v>
      </c>
      <c r="K16" s="15">
        <f t="shared" si="2"/>
        <v>106822.960116</v>
      </c>
      <c r="L16" s="81" t="s">
        <v>166</v>
      </c>
      <c r="M16" s="81"/>
      <c r="N16" s="140">
        <v>900</v>
      </c>
    </row>
    <row r="17" spans="1:14" ht="13.5" thickBot="1">
      <c r="A17" s="13" t="s">
        <v>199</v>
      </c>
      <c r="B17" s="170" t="s">
        <v>89</v>
      </c>
      <c r="C17" s="27">
        <v>12</v>
      </c>
      <c r="D17" s="94">
        <v>108149</v>
      </c>
      <c r="E17" s="5">
        <v>0</v>
      </c>
      <c r="F17" s="5">
        <v>1400</v>
      </c>
      <c r="G17" s="5">
        <f t="shared" si="3"/>
        <v>13194.176399999998</v>
      </c>
      <c r="H17" s="47">
        <v>2015.42</v>
      </c>
      <c r="I17" s="5">
        <f t="shared" si="0"/>
        <v>609.79298199999994</v>
      </c>
      <c r="J17" s="6">
        <f t="shared" si="1"/>
        <v>122568.38938199999</v>
      </c>
      <c r="K17" s="15">
        <f t="shared" si="2"/>
        <v>109374.212982</v>
      </c>
    </row>
    <row r="18" spans="1:14" ht="17.25" thickBot="1">
      <c r="A18" s="13" t="s">
        <v>123</v>
      </c>
      <c r="B18" s="170" t="s">
        <v>122</v>
      </c>
      <c r="C18" s="27">
        <v>1.9</v>
      </c>
      <c r="D18" s="94">
        <v>108847</v>
      </c>
      <c r="E18" s="5">
        <v>0</v>
      </c>
      <c r="F18" s="5">
        <v>1400</v>
      </c>
      <c r="G18" s="5">
        <f t="shared" si="3"/>
        <v>13280.449199999999</v>
      </c>
      <c r="H18" s="47">
        <v>2015.42</v>
      </c>
      <c r="I18" s="5">
        <f t="shared" si="0"/>
        <v>613.71434599999998</v>
      </c>
      <c r="J18" s="6">
        <f t="shared" si="1"/>
        <v>123356.58354599999</v>
      </c>
      <c r="K18" s="15">
        <f t="shared" si="2"/>
        <v>110076.13434599999</v>
      </c>
      <c r="L18" s="69"/>
      <c r="M18" s="69"/>
      <c r="N18" s="70"/>
    </row>
    <row r="19" spans="1:14" ht="17.25" thickBot="1">
      <c r="A19" s="13" t="s">
        <v>199</v>
      </c>
      <c r="B19" s="170" t="s">
        <v>124</v>
      </c>
      <c r="C19" s="27"/>
      <c r="D19" s="94">
        <v>104965</v>
      </c>
      <c r="E19" s="5">
        <v>0</v>
      </c>
      <c r="F19" s="5">
        <v>1400</v>
      </c>
      <c r="G19" s="5">
        <f t="shared" si="3"/>
        <v>12800.633999999998</v>
      </c>
      <c r="H19" s="47">
        <v>2015.42</v>
      </c>
      <c r="I19" s="5">
        <f>(D19-E19-F19+G19+H19)*0.5%</f>
        <v>591.90526999999997</v>
      </c>
      <c r="J19" s="6">
        <f>D19-E19-F19+G19+H19+I19</f>
        <v>118972.95926999999</v>
      </c>
      <c r="K19" s="15">
        <f>J19-G19</f>
        <v>106172.32527</v>
      </c>
      <c r="L19" s="69"/>
      <c r="M19" s="69"/>
      <c r="N19" s="70"/>
    </row>
    <row r="20" spans="1:14" ht="17.25" thickBot="1">
      <c r="A20" s="13" t="s">
        <v>133</v>
      </c>
      <c r="B20" s="170" t="s">
        <v>132</v>
      </c>
      <c r="C20" s="27">
        <v>12</v>
      </c>
      <c r="D20" s="94">
        <v>105381</v>
      </c>
      <c r="E20" s="5">
        <v>0</v>
      </c>
      <c r="F20" s="5">
        <v>1400</v>
      </c>
      <c r="G20" s="5">
        <f t="shared" si="3"/>
        <v>12852.051599999999</v>
      </c>
      <c r="H20" s="47">
        <v>2015.42</v>
      </c>
      <c r="I20" s="5">
        <f>(D20-E20-F20+G20+H20)*0.5%</f>
        <v>594.24235800000008</v>
      </c>
      <c r="J20" s="6">
        <f>D20-E20-F20+G20+H20+I20</f>
        <v>119442.71395800001</v>
      </c>
      <c r="K20" s="15">
        <f>J20-G20</f>
        <v>106590.662358</v>
      </c>
      <c r="L20" s="69"/>
      <c r="M20" s="69"/>
      <c r="N20" s="70"/>
    </row>
    <row r="21" spans="1:14" ht="17.25" thickBot="1">
      <c r="A21" s="13" t="s">
        <v>133</v>
      </c>
      <c r="B21" s="170" t="s">
        <v>134</v>
      </c>
      <c r="C21" s="27">
        <v>12</v>
      </c>
      <c r="D21" s="94">
        <v>105759</v>
      </c>
      <c r="E21" s="5">
        <v>0</v>
      </c>
      <c r="F21" s="5">
        <v>1400</v>
      </c>
      <c r="G21" s="5">
        <f t="shared" si="3"/>
        <v>12898.772399999998</v>
      </c>
      <c r="H21" s="47">
        <v>2015.42</v>
      </c>
      <c r="I21" s="5">
        <f>(D21-E21-F21+G21+H21)*0.5%</f>
        <v>596.36596199999997</v>
      </c>
      <c r="J21" s="6">
        <f>D21-E21-F21+G21+H21+I21</f>
        <v>119869.558362</v>
      </c>
      <c r="K21" s="15">
        <f>J21-G21</f>
        <v>106970.78596199999</v>
      </c>
      <c r="L21" s="69"/>
      <c r="M21" s="69"/>
      <c r="N21" s="70"/>
    </row>
    <row r="22" spans="1:14" ht="17.25" thickBot="1">
      <c r="A22" s="13" t="s">
        <v>133</v>
      </c>
      <c r="B22" s="170" t="s">
        <v>196</v>
      </c>
      <c r="C22" s="27">
        <v>10</v>
      </c>
      <c r="D22" s="94">
        <v>107056</v>
      </c>
      <c r="E22" s="5">
        <v>0</v>
      </c>
      <c r="F22" s="5">
        <v>1400</v>
      </c>
      <c r="G22" s="5">
        <f t="shared" si="3"/>
        <v>13059.0816</v>
      </c>
      <c r="H22" s="47">
        <v>2015.42</v>
      </c>
      <c r="I22" s="5">
        <f>(D22-E22-F22+G22+H22)*0.5%</f>
        <v>603.65250800000001</v>
      </c>
      <c r="J22" s="6">
        <f>D22-E22-F22+G22+H22+I22</f>
        <v>121334.154108</v>
      </c>
      <c r="K22" s="15">
        <f>J22-G22</f>
        <v>108275.072508</v>
      </c>
      <c r="L22" s="69"/>
      <c r="M22" s="69"/>
      <c r="N22" s="70"/>
    </row>
    <row r="23" spans="1:14" ht="17.25" thickBot="1">
      <c r="A23" s="13" t="s">
        <v>133</v>
      </c>
      <c r="B23" s="170" t="s">
        <v>104</v>
      </c>
      <c r="C23" s="27">
        <v>3</v>
      </c>
      <c r="D23" s="94">
        <v>105265</v>
      </c>
      <c r="E23" s="5">
        <v>0</v>
      </c>
      <c r="F23" s="5">
        <v>1400</v>
      </c>
      <c r="G23" s="5">
        <f t="shared" si="3"/>
        <v>12837.713999999998</v>
      </c>
      <c r="H23" s="47">
        <v>2015.42</v>
      </c>
      <c r="I23" s="5">
        <f t="shared" si="0"/>
        <v>593.59066999999993</v>
      </c>
      <c r="J23" s="6">
        <f t="shared" si="1"/>
        <v>119311.72467</v>
      </c>
      <c r="K23" s="15">
        <f t="shared" si="2"/>
        <v>106474.01067</v>
      </c>
      <c r="L23" s="69"/>
      <c r="M23" s="69"/>
      <c r="N23" s="70"/>
    </row>
    <row r="24" spans="1:14" ht="17.25" thickBot="1">
      <c r="A24" s="13" t="s">
        <v>133</v>
      </c>
      <c r="B24" s="170" t="s">
        <v>113</v>
      </c>
      <c r="C24" s="27">
        <v>8</v>
      </c>
      <c r="D24" s="94">
        <v>109792</v>
      </c>
      <c r="E24" s="5">
        <v>0</v>
      </c>
      <c r="F24" s="5">
        <v>1400</v>
      </c>
      <c r="G24" s="5">
        <f t="shared" si="3"/>
        <v>13397.251199999999</v>
      </c>
      <c r="H24" s="47">
        <v>2015.42</v>
      </c>
      <c r="I24" s="5">
        <f t="shared" si="0"/>
        <v>619.02335600000004</v>
      </c>
      <c r="J24" s="6">
        <f t="shared" si="1"/>
        <v>124423.694556</v>
      </c>
      <c r="K24" s="15">
        <f t="shared" si="2"/>
        <v>111026.443356</v>
      </c>
      <c r="L24" s="69"/>
      <c r="M24" s="69"/>
      <c r="N24" s="70"/>
    </row>
    <row r="25" spans="1:14" ht="17.25" thickBot="1">
      <c r="A25" s="13" t="s">
        <v>133</v>
      </c>
      <c r="B25" s="170" t="s">
        <v>131</v>
      </c>
      <c r="C25" s="27"/>
      <c r="D25" s="94">
        <v>105514</v>
      </c>
      <c r="E25" s="5">
        <v>0</v>
      </c>
      <c r="F25" s="5">
        <v>1400</v>
      </c>
      <c r="G25" s="5">
        <f t="shared" si="3"/>
        <v>12868.490399999999</v>
      </c>
      <c r="H25" s="47">
        <v>2015.42</v>
      </c>
      <c r="I25" s="5">
        <f>(D25-E25-F25+G25+H25)*0.5%</f>
        <v>594.989552</v>
      </c>
      <c r="J25" s="6">
        <f>D25-E25-F25+G25+H25+I25</f>
        <v>119592.89995199999</v>
      </c>
      <c r="K25" s="15">
        <f>J25-G25</f>
        <v>106724.409552</v>
      </c>
      <c r="L25" s="69"/>
      <c r="M25" s="69"/>
      <c r="N25" s="70"/>
    </row>
    <row r="26" spans="1:14" ht="17.25" thickBot="1">
      <c r="A26" s="75" t="s">
        <v>125</v>
      </c>
      <c r="B26" s="170" t="s">
        <v>127</v>
      </c>
      <c r="C26" s="27" t="s">
        <v>128</v>
      </c>
      <c r="D26" s="94">
        <v>105470</v>
      </c>
      <c r="E26" s="5">
        <v>0</v>
      </c>
      <c r="F26" s="5">
        <v>1400</v>
      </c>
      <c r="G26" s="5">
        <f t="shared" si="3"/>
        <v>12863.051999999998</v>
      </c>
      <c r="H26" s="47">
        <v>2015.42</v>
      </c>
      <c r="I26" s="5">
        <f t="shared" si="0"/>
        <v>594.74235999999996</v>
      </c>
      <c r="J26" s="6">
        <f t="shared" si="1"/>
        <v>119543.21436</v>
      </c>
      <c r="K26" s="15">
        <f t="shared" si="2"/>
        <v>106680.16236</v>
      </c>
      <c r="L26" s="69"/>
      <c r="M26" s="69"/>
      <c r="N26" s="70"/>
    </row>
    <row r="27" spans="1:14" ht="13.5" thickBot="1">
      <c r="A27" s="13" t="s">
        <v>2</v>
      </c>
      <c r="B27" s="170" t="s">
        <v>94</v>
      </c>
      <c r="C27" s="27" t="s">
        <v>30</v>
      </c>
      <c r="D27" s="94">
        <v>96709</v>
      </c>
      <c r="E27" s="5">
        <v>0</v>
      </c>
      <c r="F27" s="5">
        <v>0</v>
      </c>
      <c r="G27" s="5">
        <f t="shared" si="3"/>
        <v>11953.232399999999</v>
      </c>
      <c r="H27" s="47">
        <v>2015.42</v>
      </c>
      <c r="I27" s="5">
        <f t="shared" si="0"/>
        <v>553.38826199999994</v>
      </c>
      <c r="J27" s="6">
        <f t="shared" si="1"/>
        <v>111231.04066199998</v>
      </c>
      <c r="K27" s="15">
        <f t="shared" si="2"/>
        <v>99277.808261999991</v>
      </c>
    </row>
    <row r="28" spans="1:14" ht="13.5" thickBot="1">
      <c r="A28" s="20" t="s">
        <v>2</v>
      </c>
      <c r="B28" s="171" t="s">
        <v>95</v>
      </c>
      <c r="C28" s="28" t="s">
        <v>30</v>
      </c>
      <c r="D28" s="97">
        <v>96709</v>
      </c>
      <c r="E28" s="22">
        <v>0</v>
      </c>
      <c r="F28" s="22">
        <v>0</v>
      </c>
      <c r="G28" s="22">
        <f t="shared" si="3"/>
        <v>11953.232399999999</v>
      </c>
      <c r="H28" s="180">
        <v>2015.42</v>
      </c>
      <c r="I28" s="22">
        <f t="shared" si="0"/>
        <v>553.38826199999994</v>
      </c>
      <c r="J28" s="32">
        <f t="shared" si="1"/>
        <v>111231.04066199998</v>
      </c>
      <c r="K28" s="23">
        <f t="shared" si="2"/>
        <v>99277.808261999991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53" t="s">
        <v>86</v>
      </c>
      <c r="B30" s="255"/>
      <c r="C30" s="255"/>
      <c r="D30" s="255"/>
      <c r="E30" s="255"/>
      <c r="F30" s="255"/>
      <c r="G30" s="255"/>
      <c r="H30" s="255"/>
      <c r="I30" s="255"/>
      <c r="J30" s="255"/>
      <c r="K30" s="118"/>
    </row>
    <row r="31" spans="1:14" ht="13.5" customHeight="1" thickBot="1">
      <c r="A31" s="249" t="s">
        <v>15</v>
      </c>
      <c r="B31" s="248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82" t="s">
        <v>74</v>
      </c>
      <c r="L31" s="230" t="s">
        <v>167</v>
      </c>
      <c r="M31" s="231"/>
      <c r="N31" s="232"/>
    </row>
    <row r="32" spans="1:14" ht="13.5" customHeight="1" thickBot="1">
      <c r="A32" s="179" t="s">
        <v>7</v>
      </c>
      <c r="B32" s="169" t="s">
        <v>25</v>
      </c>
      <c r="C32" s="46">
        <v>0.9</v>
      </c>
      <c r="D32" s="106">
        <v>104724</v>
      </c>
      <c r="E32" s="47">
        <v>0</v>
      </c>
      <c r="F32" s="47">
        <v>1400</v>
      </c>
      <c r="G32" s="47">
        <f>(D32-E32-F32)*12.36%</f>
        <v>12770.846399999999</v>
      </c>
      <c r="H32" s="47">
        <v>2015.42</v>
      </c>
      <c r="I32" s="47">
        <f t="shared" ref="I32:I38" si="4">(D32-E32-F32+G32+H32)*0.5%</f>
        <v>590.551332</v>
      </c>
      <c r="J32" s="48">
        <f t="shared" ref="J32:J38" si="5">D32-E32-F32+G32+H32+I32</f>
        <v>118700.817732</v>
      </c>
      <c r="K32" s="49">
        <f t="shared" ref="K32:K38" si="6">J32-G32</f>
        <v>105929.971332</v>
      </c>
      <c r="L32" s="234"/>
      <c r="M32" s="234"/>
      <c r="N32" s="235"/>
    </row>
    <row r="33" spans="1:14" ht="17.25" thickBot="1">
      <c r="A33" s="168" t="s">
        <v>136</v>
      </c>
      <c r="B33" s="170" t="s">
        <v>135</v>
      </c>
      <c r="C33" s="27">
        <v>1</v>
      </c>
      <c r="D33" s="94">
        <v>106366</v>
      </c>
      <c r="E33" s="5">
        <v>0</v>
      </c>
      <c r="F33" s="5">
        <v>1400</v>
      </c>
      <c r="G33" s="5">
        <f t="shared" ref="G33:G55" si="7">(D33-E33-F33)*12.36%</f>
        <v>12973.797599999998</v>
      </c>
      <c r="H33" s="47">
        <v>2015.42</v>
      </c>
      <c r="I33" s="5">
        <f t="shared" si="4"/>
        <v>599.77608799999996</v>
      </c>
      <c r="J33" s="6">
        <f t="shared" si="5"/>
        <v>120554.99368799999</v>
      </c>
      <c r="K33" s="15">
        <f t="shared" si="6"/>
        <v>107581.196088</v>
      </c>
      <c r="L33" s="63" t="s">
        <v>168</v>
      </c>
      <c r="M33" s="63"/>
      <c r="N33" s="137">
        <v>300</v>
      </c>
    </row>
    <row r="34" spans="1:14" ht="17.25" thickBot="1">
      <c r="A34" s="168" t="s">
        <v>139</v>
      </c>
      <c r="B34" s="170" t="s">
        <v>137</v>
      </c>
      <c r="C34" s="27">
        <v>1.2</v>
      </c>
      <c r="D34" s="94">
        <v>105221</v>
      </c>
      <c r="E34" s="94">
        <v>0</v>
      </c>
      <c r="F34" s="5">
        <v>1400</v>
      </c>
      <c r="G34" s="5">
        <f t="shared" si="7"/>
        <v>12832.275599999999</v>
      </c>
      <c r="H34" s="47">
        <v>2015.42</v>
      </c>
      <c r="I34" s="94">
        <f t="shared" si="4"/>
        <v>593.343478</v>
      </c>
      <c r="J34" s="108">
        <f t="shared" si="5"/>
        <v>119262.03907799999</v>
      </c>
      <c r="K34" s="109">
        <f t="shared" si="6"/>
        <v>106429.76347799999</v>
      </c>
      <c r="L34" s="65" t="s">
        <v>169</v>
      </c>
      <c r="M34" s="65"/>
      <c r="N34" s="138">
        <v>400</v>
      </c>
    </row>
    <row r="35" spans="1:14" ht="17.25" thickBot="1">
      <c r="A35" s="172" t="s">
        <v>6</v>
      </c>
      <c r="B35" s="155" t="s">
        <v>12</v>
      </c>
      <c r="C35" s="27">
        <v>8</v>
      </c>
      <c r="D35" s="94">
        <v>105519</v>
      </c>
      <c r="E35" s="5">
        <v>0</v>
      </c>
      <c r="F35" s="5">
        <v>1400</v>
      </c>
      <c r="G35" s="5">
        <f t="shared" si="7"/>
        <v>12869.108399999999</v>
      </c>
      <c r="H35" s="47">
        <v>2015.42</v>
      </c>
      <c r="I35" s="5">
        <f t="shared" si="4"/>
        <v>595.01764200000002</v>
      </c>
      <c r="J35" s="6">
        <f t="shared" si="5"/>
        <v>119598.546042</v>
      </c>
      <c r="K35" s="15">
        <f t="shared" si="6"/>
        <v>106729.437642</v>
      </c>
      <c r="L35" s="65" t="s">
        <v>170</v>
      </c>
      <c r="M35" s="65"/>
      <c r="N35" s="138">
        <v>500</v>
      </c>
    </row>
    <row r="36" spans="1:14" ht="17.25" thickBot="1">
      <c r="A36" s="172" t="s">
        <v>6</v>
      </c>
      <c r="B36" s="155" t="s">
        <v>140</v>
      </c>
      <c r="C36" s="27">
        <v>8</v>
      </c>
      <c r="D36" s="94">
        <v>107012</v>
      </c>
      <c r="E36" s="5">
        <v>0</v>
      </c>
      <c r="F36" s="5">
        <v>1400</v>
      </c>
      <c r="G36" s="5">
        <f t="shared" si="7"/>
        <v>13053.643199999999</v>
      </c>
      <c r="H36" s="47">
        <v>2015.42</v>
      </c>
      <c r="I36" s="5">
        <f t="shared" si="4"/>
        <v>603.40531599999997</v>
      </c>
      <c r="J36" s="6">
        <f t="shared" si="5"/>
        <v>121284.46851599999</v>
      </c>
      <c r="K36" s="15">
        <f t="shared" si="6"/>
        <v>108230.825316</v>
      </c>
      <c r="L36" s="65" t="s">
        <v>171</v>
      </c>
      <c r="M36" s="65"/>
      <c r="N36" s="138">
        <v>600</v>
      </c>
    </row>
    <row r="37" spans="1:14" ht="17.25" thickBot="1">
      <c r="A37" s="172" t="s">
        <v>26</v>
      </c>
      <c r="B37" s="155" t="s">
        <v>27</v>
      </c>
      <c r="C37" s="27">
        <v>8</v>
      </c>
      <c r="D37" s="94">
        <v>102823</v>
      </c>
      <c r="E37" s="5">
        <v>0</v>
      </c>
      <c r="F37" s="5">
        <v>1400</v>
      </c>
      <c r="G37" s="5">
        <f t="shared" si="7"/>
        <v>12535.882799999999</v>
      </c>
      <c r="H37" s="47">
        <v>2015.42</v>
      </c>
      <c r="I37" s="5">
        <f t="shared" si="4"/>
        <v>579.87151399999993</v>
      </c>
      <c r="J37" s="6">
        <f t="shared" si="5"/>
        <v>116554.17431399999</v>
      </c>
      <c r="K37" s="15">
        <f t="shared" si="6"/>
        <v>104018.29151399998</v>
      </c>
      <c r="L37" s="65" t="s">
        <v>172</v>
      </c>
      <c r="M37" s="65"/>
      <c r="N37" s="138">
        <v>700</v>
      </c>
    </row>
    <row r="38" spans="1:14" ht="17.25" thickBot="1">
      <c r="A38" s="172" t="s">
        <v>26</v>
      </c>
      <c r="B38" s="184" t="s">
        <v>112</v>
      </c>
      <c r="C38" s="27">
        <v>18</v>
      </c>
      <c r="D38" s="94">
        <v>104027</v>
      </c>
      <c r="E38" s="5">
        <v>0</v>
      </c>
      <c r="F38" s="5">
        <v>1400</v>
      </c>
      <c r="G38" s="5">
        <f t="shared" si="7"/>
        <v>12684.697199999999</v>
      </c>
      <c r="H38" s="47">
        <v>2015.42</v>
      </c>
      <c r="I38" s="5">
        <f t="shared" si="4"/>
        <v>586.63558599999999</v>
      </c>
      <c r="J38" s="6">
        <f t="shared" si="5"/>
        <v>117913.752786</v>
      </c>
      <c r="K38" s="15">
        <f t="shared" si="6"/>
        <v>105229.055586</v>
      </c>
      <c r="L38" s="65" t="s">
        <v>173</v>
      </c>
      <c r="M38" s="65"/>
      <c r="N38" s="138">
        <v>750</v>
      </c>
    </row>
    <row r="39" spans="1:14" ht="17.25" thickBot="1">
      <c r="A39" s="172" t="s">
        <v>10</v>
      </c>
      <c r="B39" s="155" t="s">
        <v>9</v>
      </c>
      <c r="C39" s="27">
        <v>1.2</v>
      </c>
      <c r="D39" s="94">
        <v>106992</v>
      </c>
      <c r="E39" s="5">
        <v>0</v>
      </c>
      <c r="F39" s="5">
        <v>1400</v>
      </c>
      <c r="G39" s="5">
        <f t="shared" si="7"/>
        <v>13051.171199999999</v>
      </c>
      <c r="H39" s="47">
        <v>2015.42</v>
      </c>
      <c r="I39" s="5">
        <f t="shared" ref="I39:I46" si="8">(D39-E39-F39+G39+H39)*0.5%</f>
        <v>603.292956</v>
      </c>
      <c r="J39" s="6">
        <f t="shared" ref="J39:J46" si="9">D39-E39-F39+G39+H39+I39</f>
        <v>121261.884156</v>
      </c>
      <c r="K39" s="15">
        <f t="shared" ref="K39:K46" si="10">J39-G39</f>
        <v>108210.712956</v>
      </c>
      <c r="L39" s="81" t="s">
        <v>174</v>
      </c>
      <c r="M39" s="81"/>
      <c r="N39" s="140">
        <v>800</v>
      </c>
    </row>
    <row r="40" spans="1:14" ht="13.5" thickBot="1">
      <c r="A40" s="172" t="s">
        <v>78</v>
      </c>
      <c r="B40" s="155" t="s">
        <v>76</v>
      </c>
      <c r="C40" s="27">
        <v>0.35</v>
      </c>
      <c r="D40" s="94">
        <v>112027</v>
      </c>
      <c r="E40" s="5">
        <v>0</v>
      </c>
      <c r="F40" s="5">
        <v>1400</v>
      </c>
      <c r="G40" s="5">
        <f t="shared" si="7"/>
        <v>13673.497199999998</v>
      </c>
      <c r="H40" s="47">
        <v>2015.42</v>
      </c>
      <c r="I40" s="5">
        <f t="shared" si="8"/>
        <v>631.57958599999995</v>
      </c>
      <c r="J40" s="6">
        <f t="shared" si="9"/>
        <v>126947.496786</v>
      </c>
      <c r="K40" s="15">
        <f t="shared" si="10"/>
        <v>113273.99958600001</v>
      </c>
    </row>
    <row r="41" spans="1:14" ht="13.5" thickBot="1">
      <c r="A41" s="172" t="s">
        <v>79</v>
      </c>
      <c r="B41" s="170" t="s">
        <v>77</v>
      </c>
      <c r="C41" s="27">
        <v>0.12</v>
      </c>
      <c r="D41" s="94">
        <v>112028</v>
      </c>
      <c r="E41" s="5">
        <v>2000</v>
      </c>
      <c r="F41" s="5">
        <v>1400</v>
      </c>
      <c r="G41" s="5">
        <f t="shared" si="7"/>
        <v>13426.420799999998</v>
      </c>
      <c r="H41" s="47">
        <v>2015.42</v>
      </c>
      <c r="I41" s="5">
        <f t="shared" si="8"/>
        <v>620.34920399999999</v>
      </c>
      <c r="J41" s="6">
        <f t="shared" si="9"/>
        <v>124690.19000399999</v>
      </c>
      <c r="K41" s="15">
        <f t="shared" si="10"/>
        <v>111263.769204</v>
      </c>
    </row>
    <row r="42" spans="1:14" ht="13.5" thickBot="1">
      <c r="A42" s="172" t="s">
        <v>11</v>
      </c>
      <c r="B42" s="155" t="s">
        <v>150</v>
      </c>
      <c r="C42" s="27">
        <v>0.28000000000000003</v>
      </c>
      <c r="D42" s="94">
        <v>108645</v>
      </c>
      <c r="E42" s="5">
        <v>0</v>
      </c>
      <c r="F42" s="5">
        <v>1400</v>
      </c>
      <c r="G42" s="5">
        <f t="shared" si="7"/>
        <v>13255.481999999998</v>
      </c>
      <c r="H42" s="47">
        <v>2015.42</v>
      </c>
      <c r="I42" s="5">
        <f t="shared" si="8"/>
        <v>612.57951000000003</v>
      </c>
      <c r="J42" s="6">
        <f t="shared" si="9"/>
        <v>123128.48151</v>
      </c>
      <c r="K42" s="15">
        <f t="shared" si="10"/>
        <v>109872.99950999999</v>
      </c>
    </row>
    <row r="43" spans="1:14" ht="13.5" thickBot="1">
      <c r="A43" s="172" t="s">
        <v>11</v>
      </c>
      <c r="B43" s="155" t="s">
        <v>149</v>
      </c>
      <c r="C43" s="27">
        <v>0.22</v>
      </c>
      <c r="D43" s="94">
        <v>108645</v>
      </c>
      <c r="E43" s="5">
        <v>0</v>
      </c>
      <c r="F43" s="5">
        <v>1400</v>
      </c>
      <c r="G43" s="5">
        <f>(D43-E43-F43)*12.36%</f>
        <v>13255.481999999998</v>
      </c>
      <c r="H43" s="47">
        <v>2015.42</v>
      </c>
      <c r="I43" s="5">
        <f>(D43-E43-F43+G43+H43)*0.5%</f>
        <v>612.57951000000003</v>
      </c>
      <c r="J43" s="6">
        <f>D43-E43-F43+G43+H43+I43</f>
        <v>123128.48151</v>
      </c>
      <c r="K43" s="15">
        <f>J43-G43</f>
        <v>109872.99950999999</v>
      </c>
    </row>
    <row r="44" spans="1:14" ht="17.25" thickBot="1">
      <c r="A44" s="172" t="s">
        <v>120</v>
      </c>
      <c r="B44" s="155" t="s">
        <v>121</v>
      </c>
      <c r="C44" s="27">
        <v>0.3</v>
      </c>
      <c r="D44" s="94">
        <v>107312</v>
      </c>
      <c r="E44" s="5">
        <v>0</v>
      </c>
      <c r="F44" s="5">
        <v>1400</v>
      </c>
      <c r="G44" s="5">
        <f t="shared" si="7"/>
        <v>13090.723199999999</v>
      </c>
      <c r="H44" s="47">
        <v>2015.42</v>
      </c>
      <c r="I44" s="5">
        <f>(D44-E44-F44+G44+H44)*0.5%</f>
        <v>605.09071599999993</v>
      </c>
      <c r="J44" s="6">
        <f>D44-E44-F44+G44+H44+I44</f>
        <v>121623.233916</v>
      </c>
      <c r="K44" s="15">
        <f>J44-G44</f>
        <v>108532.510716</v>
      </c>
      <c r="L44" s="69"/>
      <c r="M44" s="69"/>
      <c r="N44" s="70"/>
    </row>
    <row r="45" spans="1:14" ht="13.5" thickBot="1">
      <c r="A45" s="172" t="s">
        <v>36</v>
      </c>
      <c r="B45" s="155" t="s">
        <v>37</v>
      </c>
      <c r="C45" s="27">
        <v>0.43</v>
      </c>
      <c r="D45" s="94">
        <v>113580</v>
      </c>
      <c r="E45" s="5">
        <v>0</v>
      </c>
      <c r="F45" s="5">
        <v>1400</v>
      </c>
      <c r="G45" s="5">
        <f t="shared" si="7"/>
        <v>13865.447999999999</v>
      </c>
      <c r="H45" s="47">
        <v>2015.42</v>
      </c>
      <c r="I45" s="5">
        <f t="shared" si="8"/>
        <v>640.30434000000002</v>
      </c>
      <c r="J45" s="6">
        <f t="shared" si="9"/>
        <v>128701.17234</v>
      </c>
      <c r="K45" s="15">
        <f t="shared" si="10"/>
        <v>114835.72434</v>
      </c>
    </row>
    <row r="46" spans="1:14" ht="13.5" thickBot="1">
      <c r="A46" s="172" t="s">
        <v>36</v>
      </c>
      <c r="B46" s="155" t="s">
        <v>38</v>
      </c>
      <c r="C46" s="27">
        <v>0.33</v>
      </c>
      <c r="D46" s="94">
        <v>115321</v>
      </c>
      <c r="E46" s="5">
        <v>0</v>
      </c>
      <c r="F46" s="5">
        <v>1400</v>
      </c>
      <c r="G46" s="5">
        <f t="shared" si="7"/>
        <v>14080.635599999998</v>
      </c>
      <c r="H46" s="47">
        <v>2015.42</v>
      </c>
      <c r="I46" s="5">
        <f t="shared" si="8"/>
        <v>650.08527800000002</v>
      </c>
      <c r="J46" s="6">
        <f t="shared" si="9"/>
        <v>130667.14087799999</v>
      </c>
      <c r="K46" s="15">
        <f t="shared" si="10"/>
        <v>116586.505278</v>
      </c>
    </row>
    <row r="47" spans="1:14" ht="13.5" thickBot="1">
      <c r="A47" s="172" t="s">
        <v>36</v>
      </c>
      <c r="B47" s="155" t="s">
        <v>118</v>
      </c>
      <c r="C47" s="27">
        <v>0.22</v>
      </c>
      <c r="D47" s="94">
        <v>115278</v>
      </c>
      <c r="E47" s="5">
        <v>0</v>
      </c>
      <c r="F47" s="5">
        <v>1400</v>
      </c>
      <c r="G47" s="5">
        <f t="shared" si="7"/>
        <v>14075.320799999998</v>
      </c>
      <c r="H47" s="47">
        <v>2015.42</v>
      </c>
      <c r="I47" s="5">
        <f t="shared" ref="I47:I55" si="11">(D47-E47-F47+G47+H47)*0.5%</f>
        <v>649.843704</v>
      </c>
      <c r="J47" s="6">
        <f t="shared" ref="J47:J55" si="12">D47-E47-F47+G47+H47+I47</f>
        <v>130618.584504</v>
      </c>
      <c r="K47" s="15">
        <f t="shared" ref="K47:K55" si="13">J47-G47</f>
        <v>116543.263704</v>
      </c>
    </row>
    <row r="48" spans="1:14" ht="14.25" thickBot="1">
      <c r="A48" s="172" t="s">
        <v>36</v>
      </c>
      <c r="B48" s="170" t="s">
        <v>114</v>
      </c>
      <c r="C48" s="27"/>
      <c r="D48" s="94">
        <v>109069</v>
      </c>
      <c r="E48" s="5">
        <v>0</v>
      </c>
      <c r="F48" s="5">
        <v>1400</v>
      </c>
      <c r="G48" s="5">
        <f t="shared" si="7"/>
        <v>13307.888399999998</v>
      </c>
      <c r="H48" s="47">
        <v>2015.42</v>
      </c>
      <c r="I48" s="5">
        <f t="shared" si="11"/>
        <v>614.96154200000001</v>
      </c>
      <c r="J48" s="6">
        <f t="shared" si="12"/>
        <v>123607.269942</v>
      </c>
      <c r="K48" s="15">
        <f t="shared" si="13"/>
        <v>110299.381542</v>
      </c>
      <c r="L48" s="57" t="s">
        <v>83</v>
      </c>
    </row>
    <row r="49" spans="1:14" ht="14.25" thickBot="1">
      <c r="A49" s="172" t="s">
        <v>36</v>
      </c>
      <c r="B49" s="170" t="s">
        <v>145</v>
      </c>
      <c r="C49" s="27"/>
      <c r="D49" s="94">
        <v>113668</v>
      </c>
      <c r="E49" s="5">
        <v>0</v>
      </c>
      <c r="F49" s="5">
        <v>1400</v>
      </c>
      <c r="G49" s="5">
        <f>(D49-E49-F49)*12.36%</f>
        <v>13876.324799999999</v>
      </c>
      <c r="H49" s="47">
        <v>2015.42</v>
      </c>
      <c r="I49" s="5">
        <f>(D49-E49-F49+G49+H49)*0.5%</f>
        <v>640.79872399999999</v>
      </c>
      <c r="J49" s="6">
        <f>D49-E49-F49+G49+H49+I49</f>
        <v>128800.54352399999</v>
      </c>
      <c r="K49" s="15">
        <f>J49-G49</f>
        <v>114924.21872399999</v>
      </c>
      <c r="M49" s="57"/>
    </row>
    <row r="50" spans="1:14" ht="14.25" thickBot="1">
      <c r="A50" s="168" t="s">
        <v>36</v>
      </c>
      <c r="B50" s="170" t="s">
        <v>138</v>
      </c>
      <c r="C50" s="27"/>
      <c r="D50" s="94">
        <v>109258</v>
      </c>
      <c r="E50" s="94">
        <v>0</v>
      </c>
      <c r="F50" s="5">
        <v>1400</v>
      </c>
      <c r="G50" s="5">
        <f t="shared" si="7"/>
        <v>13331.248799999999</v>
      </c>
      <c r="H50" s="47">
        <v>2015.42</v>
      </c>
      <c r="I50" s="94">
        <f>(D50-E50-F50+G50+H50)*0.5%</f>
        <v>616.02334400000007</v>
      </c>
      <c r="J50" s="108">
        <f>D50-E50-F50+G50+H50+I50</f>
        <v>123820.692144</v>
      </c>
      <c r="K50" s="109">
        <f>J50-G50</f>
        <v>110489.443344</v>
      </c>
      <c r="M50" s="57"/>
    </row>
    <row r="51" spans="1:14" ht="13.5" thickBot="1">
      <c r="A51" s="172" t="s">
        <v>2</v>
      </c>
      <c r="B51" s="155" t="s">
        <v>3</v>
      </c>
      <c r="C51" s="27" t="s">
        <v>30</v>
      </c>
      <c r="D51" s="94">
        <v>98854</v>
      </c>
      <c r="E51" s="5">
        <v>0</v>
      </c>
      <c r="F51" s="5">
        <v>0</v>
      </c>
      <c r="G51" s="5">
        <f t="shared" si="7"/>
        <v>12218.354399999998</v>
      </c>
      <c r="H51" s="47">
        <v>2015.42</v>
      </c>
      <c r="I51" s="5">
        <f t="shared" si="11"/>
        <v>565.43887199999995</v>
      </c>
      <c r="J51" s="6">
        <f t="shared" si="12"/>
        <v>113653.21327199999</v>
      </c>
      <c r="K51" s="15">
        <f t="shared" si="13"/>
        <v>101434.858872</v>
      </c>
    </row>
    <row r="52" spans="1:14" ht="13.5" thickBot="1">
      <c r="A52" s="172" t="s">
        <v>2</v>
      </c>
      <c r="B52" s="155" t="s">
        <v>4</v>
      </c>
      <c r="C52" s="27" t="s">
        <v>30</v>
      </c>
      <c r="D52" s="94">
        <v>99549</v>
      </c>
      <c r="E52" s="5">
        <v>0</v>
      </c>
      <c r="F52" s="5">
        <v>0</v>
      </c>
      <c r="G52" s="5">
        <f t="shared" si="7"/>
        <v>12304.256399999998</v>
      </c>
      <c r="H52" s="47">
        <v>2015.42</v>
      </c>
      <c r="I52" s="5">
        <f t="shared" si="11"/>
        <v>569.34338200000002</v>
      </c>
      <c r="J52" s="6">
        <f t="shared" si="12"/>
        <v>114438.019782</v>
      </c>
      <c r="K52" s="15">
        <f t="shared" si="13"/>
        <v>102133.763382</v>
      </c>
    </row>
    <row r="53" spans="1:14" ht="13.5" thickBot="1">
      <c r="A53" s="168" t="s">
        <v>2</v>
      </c>
      <c r="B53" s="170" t="s">
        <v>14</v>
      </c>
      <c r="C53" s="27" t="s">
        <v>30</v>
      </c>
      <c r="D53" s="94">
        <v>102684</v>
      </c>
      <c r="E53" s="5">
        <v>0</v>
      </c>
      <c r="F53" s="5">
        <v>0</v>
      </c>
      <c r="G53" s="5">
        <f t="shared" si="7"/>
        <v>12691.742399999999</v>
      </c>
      <c r="H53" s="47">
        <v>2015.42</v>
      </c>
      <c r="I53" s="5">
        <f t="shared" si="11"/>
        <v>586.95581200000004</v>
      </c>
      <c r="J53" s="6">
        <f t="shared" si="12"/>
        <v>117978.118212</v>
      </c>
      <c r="K53" s="15">
        <f t="shared" si="13"/>
        <v>105286.375812</v>
      </c>
    </row>
    <row r="54" spans="1:14" ht="13.5" thickBot="1">
      <c r="A54" s="172" t="s">
        <v>2</v>
      </c>
      <c r="B54" s="155" t="s">
        <v>5</v>
      </c>
      <c r="C54" s="27" t="s">
        <v>30</v>
      </c>
      <c r="D54" s="94">
        <v>98345</v>
      </c>
      <c r="E54" s="5">
        <v>0</v>
      </c>
      <c r="F54" s="5">
        <v>0</v>
      </c>
      <c r="G54" s="5">
        <f t="shared" si="7"/>
        <v>12155.441999999999</v>
      </c>
      <c r="H54" s="47">
        <v>2015.42</v>
      </c>
      <c r="I54" s="5">
        <f t="shared" si="11"/>
        <v>562.57930999999996</v>
      </c>
      <c r="J54" s="6">
        <f t="shared" si="12"/>
        <v>113078.44130999999</v>
      </c>
      <c r="K54" s="15">
        <f t="shared" si="13"/>
        <v>100922.99931</v>
      </c>
    </row>
    <row r="55" spans="1:14" ht="13.5" thickBot="1">
      <c r="A55" s="173" t="s">
        <v>2</v>
      </c>
      <c r="B55" s="174" t="s">
        <v>31</v>
      </c>
      <c r="C55" s="28" t="s">
        <v>30</v>
      </c>
      <c r="D55" s="95">
        <v>104168</v>
      </c>
      <c r="E55" s="52">
        <v>0</v>
      </c>
      <c r="F55" s="52">
        <v>0</v>
      </c>
      <c r="G55" s="22">
        <f t="shared" si="7"/>
        <v>12875.164799999999</v>
      </c>
      <c r="H55" s="180">
        <v>2015.42</v>
      </c>
      <c r="I55" s="22">
        <f t="shared" si="11"/>
        <v>595.29292399999997</v>
      </c>
      <c r="J55" s="32">
        <f t="shared" si="12"/>
        <v>119653.87772399999</v>
      </c>
      <c r="K55" s="23">
        <f t="shared" si="13"/>
        <v>106778.71292399999</v>
      </c>
    </row>
    <row r="56" spans="1:14" ht="13.5" thickBot="1">
      <c r="B56" s="3"/>
      <c r="D56" s="7"/>
      <c r="E56" s="7"/>
      <c r="F56" s="7"/>
      <c r="G56" s="7"/>
      <c r="H56" s="7"/>
      <c r="I56" s="7"/>
      <c r="J56" s="8"/>
    </row>
    <row r="57" spans="1:14" ht="16.5" thickBot="1">
      <c r="A57" s="253" t="s">
        <v>84</v>
      </c>
      <c r="B57" s="254"/>
      <c r="C57" s="254"/>
      <c r="D57" s="254"/>
      <c r="E57" s="254"/>
      <c r="F57" s="254"/>
      <c r="G57" s="254"/>
      <c r="H57" s="254"/>
      <c r="I57" s="254"/>
      <c r="J57" s="254"/>
      <c r="K57" s="118"/>
    </row>
    <row r="58" spans="1:14" ht="13.5" thickBot="1">
      <c r="A58" s="249" t="s">
        <v>15</v>
      </c>
      <c r="B58" s="248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82" t="s">
        <v>74</v>
      </c>
    </row>
    <row r="59" spans="1:14" ht="13.5" thickBot="1">
      <c r="A59" s="176" t="s">
        <v>33</v>
      </c>
      <c r="B59" s="111" t="s">
        <v>91</v>
      </c>
      <c r="C59" s="46">
        <v>0.92</v>
      </c>
      <c r="D59" s="113">
        <v>109897</v>
      </c>
      <c r="E59" s="114">
        <v>0</v>
      </c>
      <c r="F59" s="47">
        <v>1400</v>
      </c>
      <c r="G59" s="47">
        <f>(D59-E59-F59)*12.36%</f>
        <v>13410.229199999998</v>
      </c>
      <c r="H59" s="47">
        <v>2015.42</v>
      </c>
      <c r="I59" s="47">
        <f t="shared" ref="I59:I68" si="14">(D59-E59-F59+G59+H59)*0.5%</f>
        <v>619.613246</v>
      </c>
      <c r="J59" s="48">
        <f t="shared" ref="J59:J68" si="15">D59-E59-F59+G59+H59+I59</f>
        <v>124542.26244599999</v>
      </c>
      <c r="K59" s="49">
        <f t="shared" ref="K59:K68" si="16">J59-G59</f>
        <v>111132.03324599999</v>
      </c>
      <c r="M59" s="126"/>
      <c r="N59" s="192"/>
    </row>
    <row r="60" spans="1:14" ht="13.5" thickBot="1">
      <c r="A60" s="176" t="s">
        <v>33</v>
      </c>
      <c r="B60" s="24" t="s">
        <v>90</v>
      </c>
      <c r="C60" s="27">
        <v>2</v>
      </c>
      <c r="D60" s="99">
        <v>109897</v>
      </c>
      <c r="E60" s="17">
        <v>0</v>
      </c>
      <c r="F60" s="5">
        <v>1400</v>
      </c>
      <c r="G60" s="5">
        <f t="shared" ref="G60:G68" si="17">(D60-E60-F60)*12.36%</f>
        <v>13410.229199999998</v>
      </c>
      <c r="H60" s="47">
        <v>2015.42</v>
      </c>
      <c r="I60" s="5">
        <f>(D60-E60-F60+G60+H60)*0.5%</f>
        <v>619.613246</v>
      </c>
      <c r="J60" s="6">
        <f>D60-E60-F60+G60+H60+I60</f>
        <v>124542.26244599999</v>
      </c>
      <c r="K60" s="15">
        <f>J60-G60</f>
        <v>111132.03324599999</v>
      </c>
      <c r="M60" s="126"/>
      <c r="N60" s="192"/>
    </row>
    <row r="61" spans="1:14" ht="13.5" thickBot="1">
      <c r="A61" s="176" t="s">
        <v>33</v>
      </c>
      <c r="B61" s="24" t="s">
        <v>158</v>
      </c>
      <c r="C61" s="27">
        <v>2</v>
      </c>
      <c r="D61" s="99">
        <v>110395</v>
      </c>
      <c r="E61" s="17">
        <v>0</v>
      </c>
      <c r="F61" s="5">
        <v>1400</v>
      </c>
      <c r="G61" s="5">
        <f t="shared" si="17"/>
        <v>13471.781999999999</v>
      </c>
      <c r="H61" s="47">
        <v>2015.42</v>
      </c>
      <c r="I61" s="5">
        <f>(D61-E61-F61+G61+H61)*0.5%</f>
        <v>622.41101000000003</v>
      </c>
      <c r="J61" s="6">
        <f>D61-E61-F61+G61+H61+I61</f>
        <v>125104.61301</v>
      </c>
      <c r="K61" s="15">
        <f>J61-G61</f>
        <v>111632.83100999999</v>
      </c>
      <c r="M61" s="126"/>
      <c r="N61" s="192"/>
    </row>
    <row r="62" spans="1:14" ht="13.5" thickBot="1">
      <c r="A62" s="177" t="s">
        <v>82</v>
      </c>
      <c r="B62" s="24" t="s">
        <v>13</v>
      </c>
      <c r="C62" s="27">
        <v>4.2</v>
      </c>
      <c r="D62" s="99">
        <v>109101</v>
      </c>
      <c r="E62" s="17">
        <v>0</v>
      </c>
      <c r="F62" s="5">
        <v>1400</v>
      </c>
      <c r="G62" s="5">
        <f t="shared" si="17"/>
        <v>13311.843599999998</v>
      </c>
      <c r="H62" s="47">
        <v>2015.42</v>
      </c>
      <c r="I62" s="5">
        <f t="shared" si="14"/>
        <v>615.14131799999996</v>
      </c>
      <c r="J62" s="6">
        <f t="shared" si="15"/>
        <v>123643.40491799999</v>
      </c>
      <c r="K62" s="15">
        <f t="shared" si="16"/>
        <v>110331.56131799999</v>
      </c>
      <c r="M62" s="126"/>
      <c r="N62" s="192"/>
    </row>
    <row r="63" spans="1:14" ht="13.5" thickBot="1">
      <c r="A63" s="177" t="s">
        <v>40</v>
      </c>
      <c r="B63" s="24" t="s">
        <v>39</v>
      </c>
      <c r="C63" s="27">
        <v>6.5</v>
      </c>
      <c r="D63" s="99">
        <v>112035</v>
      </c>
      <c r="E63" s="17">
        <v>0</v>
      </c>
      <c r="F63" s="5">
        <v>1400</v>
      </c>
      <c r="G63" s="5">
        <f t="shared" si="17"/>
        <v>13674.485999999999</v>
      </c>
      <c r="H63" s="47">
        <v>2015.42</v>
      </c>
      <c r="I63" s="5">
        <f t="shared" si="14"/>
        <v>631.62453000000005</v>
      </c>
      <c r="J63" s="6">
        <f t="shared" si="15"/>
        <v>126956.53053</v>
      </c>
      <c r="K63" s="15">
        <f t="shared" si="16"/>
        <v>113282.04453</v>
      </c>
      <c r="M63" s="126"/>
      <c r="N63" s="192"/>
    </row>
    <row r="64" spans="1:14" ht="13.5" thickBot="1">
      <c r="A64" s="177" t="s">
        <v>81</v>
      </c>
      <c r="B64" s="24" t="s">
        <v>87</v>
      </c>
      <c r="C64" s="27">
        <v>30</v>
      </c>
      <c r="D64" s="99">
        <v>115474</v>
      </c>
      <c r="E64" s="17">
        <v>0</v>
      </c>
      <c r="F64" s="5">
        <v>1400</v>
      </c>
      <c r="G64" s="5">
        <f t="shared" si="17"/>
        <v>14099.546399999999</v>
      </c>
      <c r="H64" s="47">
        <v>2015.42</v>
      </c>
      <c r="I64" s="5">
        <f>(D64-E64-F64+G64+H64)*0.5%</f>
        <v>650.94483200000002</v>
      </c>
      <c r="J64" s="6">
        <f>D64-E64-F64+G64+H64+I64</f>
        <v>130839.91123199998</v>
      </c>
      <c r="K64" s="15">
        <f>J64-G64</f>
        <v>116740.36483199999</v>
      </c>
      <c r="M64" s="126"/>
      <c r="N64" s="192"/>
    </row>
    <row r="65" spans="1:14" ht="13.5" thickBot="1">
      <c r="A65" s="177" t="s">
        <v>81</v>
      </c>
      <c r="B65" s="24" t="s">
        <v>80</v>
      </c>
      <c r="C65" s="27">
        <v>50</v>
      </c>
      <c r="D65" s="99">
        <v>115772</v>
      </c>
      <c r="E65" s="17">
        <v>0</v>
      </c>
      <c r="F65" s="5">
        <v>1400</v>
      </c>
      <c r="G65" s="5">
        <f t="shared" si="17"/>
        <v>14136.379199999999</v>
      </c>
      <c r="H65" s="47">
        <v>2015.42</v>
      </c>
      <c r="I65" s="5">
        <f>(D65-E65-F65+G65+H65)*0.5%</f>
        <v>652.61899600000004</v>
      </c>
      <c r="J65" s="6">
        <f>D65-E65-F65+G65+H65+I65</f>
        <v>131176.41819599998</v>
      </c>
      <c r="K65" s="15">
        <f>J65-G65</f>
        <v>117040.03899599999</v>
      </c>
      <c r="M65" s="126"/>
      <c r="N65" s="192"/>
    </row>
    <row r="66" spans="1:14" ht="13.5" thickBot="1">
      <c r="A66" s="177" t="s">
        <v>2</v>
      </c>
      <c r="B66" s="24" t="s">
        <v>32</v>
      </c>
      <c r="C66" s="27" t="s">
        <v>30</v>
      </c>
      <c r="D66" s="99">
        <v>104624</v>
      </c>
      <c r="E66" s="17">
        <v>0</v>
      </c>
      <c r="F66" s="17">
        <v>0</v>
      </c>
      <c r="G66" s="5">
        <f t="shared" si="17"/>
        <v>12931.526399999999</v>
      </c>
      <c r="H66" s="47">
        <v>2015.42</v>
      </c>
      <c r="I66" s="5">
        <f t="shared" si="14"/>
        <v>597.85473200000001</v>
      </c>
      <c r="J66" s="6">
        <f t="shared" si="15"/>
        <v>120168.80113200001</v>
      </c>
      <c r="K66" s="15">
        <f t="shared" si="16"/>
        <v>107237.27473200001</v>
      </c>
      <c r="M66" s="126"/>
      <c r="N66" s="192"/>
    </row>
    <row r="67" spans="1:14" ht="13.5" thickBot="1">
      <c r="A67" s="177" t="s">
        <v>2</v>
      </c>
      <c r="B67" s="24" t="s">
        <v>34</v>
      </c>
      <c r="C67" s="27" t="s">
        <v>30</v>
      </c>
      <c r="D67" s="99">
        <v>106363</v>
      </c>
      <c r="E67" s="17">
        <v>0</v>
      </c>
      <c r="F67" s="17">
        <v>0</v>
      </c>
      <c r="G67" s="5">
        <f t="shared" si="17"/>
        <v>13146.466799999998</v>
      </c>
      <c r="H67" s="47">
        <v>2015.42</v>
      </c>
      <c r="I67" s="5">
        <f t="shared" si="14"/>
        <v>607.62443399999995</v>
      </c>
      <c r="J67" s="6">
        <f t="shared" si="15"/>
        <v>122132.51123399999</v>
      </c>
      <c r="K67" s="15">
        <f t="shared" si="16"/>
        <v>108986.044434</v>
      </c>
      <c r="M67" s="126"/>
      <c r="N67" s="192"/>
    </row>
    <row r="68" spans="1:14" ht="13.5" thickBot="1">
      <c r="A68" s="178" t="s">
        <v>2</v>
      </c>
      <c r="B68" s="53" t="s">
        <v>35</v>
      </c>
      <c r="C68" s="28" t="s">
        <v>30</v>
      </c>
      <c r="D68" s="100">
        <v>106166</v>
      </c>
      <c r="E68" s="26">
        <v>0</v>
      </c>
      <c r="F68" s="26">
        <v>0</v>
      </c>
      <c r="G68" s="22">
        <f t="shared" si="17"/>
        <v>13122.1176</v>
      </c>
      <c r="H68" s="180">
        <v>2015.42</v>
      </c>
      <c r="I68" s="22">
        <f t="shared" si="14"/>
        <v>606.51768800000002</v>
      </c>
      <c r="J68" s="32">
        <f t="shared" si="15"/>
        <v>121910.055288</v>
      </c>
      <c r="K68" s="23">
        <f t="shared" si="16"/>
        <v>108787.93768800001</v>
      </c>
      <c r="M68" s="126"/>
      <c r="N68" s="192"/>
    </row>
    <row r="69" spans="1:14">
      <c r="M69" s="79"/>
    </row>
    <row r="70" spans="1:14" ht="13.5">
      <c r="A70" s="57"/>
    </row>
  </sheetData>
  <sheetProtection formatCells="0" formatColumns="0" formatRows="0" insertColumns="0" deleteColumns="0" deleteRows="0"/>
  <mergeCells count="15">
    <mergeCell ref="L8:N9"/>
    <mergeCell ref="L31:N32"/>
    <mergeCell ref="A31:B31"/>
    <mergeCell ref="A57:J57"/>
    <mergeCell ref="A58:B58"/>
    <mergeCell ref="A8:K8"/>
    <mergeCell ref="A9:I9"/>
    <mergeCell ref="A10:B10"/>
    <mergeCell ref="A30:J30"/>
    <mergeCell ref="B5:K5"/>
    <mergeCell ref="A6:K6"/>
    <mergeCell ref="A1:L1"/>
    <mergeCell ref="A2:L2"/>
    <mergeCell ref="B3:K3"/>
    <mergeCell ref="B4:K4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2"/>
  <sheetViews>
    <sheetView topLeftCell="A13" workbookViewId="0">
      <selection activeCell="M25" sqref="M25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78"/>
      <c r="M1" s="78"/>
      <c r="N1" s="78"/>
    </row>
    <row r="2" spans="1:14" ht="16.5">
      <c r="A2" s="228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79"/>
      <c r="N2" s="79"/>
    </row>
    <row r="3" spans="1:14" ht="15">
      <c r="A3" s="86"/>
      <c r="B3" s="223" t="s">
        <v>106</v>
      </c>
      <c r="C3" s="223"/>
      <c r="D3" s="223"/>
      <c r="E3" s="223"/>
      <c r="F3" s="223"/>
      <c r="G3" s="223"/>
      <c r="H3" s="223"/>
      <c r="I3" s="223"/>
      <c r="J3" s="223"/>
      <c r="K3" s="223"/>
      <c r="L3" s="79"/>
      <c r="M3" s="79"/>
      <c r="N3" s="79"/>
    </row>
    <row r="4" spans="1:14" ht="15">
      <c r="A4" s="86"/>
      <c r="B4" s="223" t="s">
        <v>107</v>
      </c>
      <c r="C4" s="223"/>
      <c r="D4" s="223"/>
      <c r="E4" s="223"/>
      <c r="F4" s="223"/>
      <c r="G4" s="223"/>
      <c r="H4" s="223"/>
      <c r="I4" s="223"/>
      <c r="J4" s="223"/>
      <c r="K4" s="223"/>
      <c r="L4" s="79"/>
      <c r="M4" s="79"/>
      <c r="N4" s="79"/>
    </row>
    <row r="5" spans="1:14" ht="15">
      <c r="A5" s="86"/>
      <c r="B5" s="223" t="s">
        <v>108</v>
      </c>
      <c r="C5" s="223"/>
      <c r="D5" s="223"/>
      <c r="E5" s="223"/>
      <c r="F5" s="223"/>
      <c r="G5" s="223"/>
      <c r="H5" s="223"/>
      <c r="I5" s="223"/>
      <c r="J5" s="223"/>
      <c r="K5" s="223"/>
      <c r="L5" s="79"/>
      <c r="M5" s="79"/>
      <c r="N5" s="79"/>
    </row>
    <row r="6" spans="1:14" ht="18.75" thickBot="1">
      <c r="A6" s="224" t="s">
        <v>109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"/>
      <c r="M6" s="2"/>
      <c r="N6" s="2"/>
    </row>
    <row r="7" spans="1:14">
      <c r="L7" s="141"/>
      <c r="M7" s="78"/>
      <c r="N7" s="1"/>
    </row>
    <row r="8" spans="1:14" ht="13.5" thickBot="1">
      <c r="L8" s="142"/>
      <c r="M8" s="79"/>
      <c r="N8" s="80"/>
    </row>
    <row r="9" spans="1:14" ht="16.5" customHeight="1" thickBot="1">
      <c r="A9" s="236" t="s">
        <v>203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0" t="s">
        <v>159</v>
      </c>
      <c r="M9" s="231"/>
      <c r="N9" s="232"/>
    </row>
    <row r="10" spans="1:14" ht="16.5" customHeight="1" thickBot="1">
      <c r="A10" s="240" t="s">
        <v>29</v>
      </c>
      <c r="B10" s="241"/>
      <c r="C10" s="241"/>
      <c r="D10" s="241"/>
      <c r="E10" s="241"/>
      <c r="F10" s="241"/>
      <c r="G10" s="241"/>
      <c r="H10" s="241"/>
      <c r="I10" s="242"/>
      <c r="J10" s="29"/>
      <c r="K10" s="78"/>
      <c r="L10" s="233"/>
      <c r="M10" s="234"/>
      <c r="N10" s="235"/>
    </row>
    <row r="11" spans="1:14" ht="17.25" thickBot="1">
      <c r="A11" s="247" t="s">
        <v>15</v>
      </c>
      <c r="B11" s="248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82" t="s">
        <v>74</v>
      </c>
      <c r="L11" s="62" t="s">
        <v>160</v>
      </c>
      <c r="M11" s="63"/>
      <c r="N11" s="137">
        <v>300</v>
      </c>
    </row>
    <row r="12" spans="1:14" ht="17.25" thickBot="1">
      <c r="A12" s="44" t="s">
        <v>198</v>
      </c>
      <c r="B12" s="169" t="s">
        <v>130</v>
      </c>
      <c r="C12" s="46">
        <v>11</v>
      </c>
      <c r="D12" s="106">
        <v>101598</v>
      </c>
      <c r="E12" s="47">
        <v>0</v>
      </c>
      <c r="F12" s="47">
        <v>1400</v>
      </c>
      <c r="G12" s="47">
        <f>(D12-E12-F12)*12.36%</f>
        <v>12384.4728</v>
      </c>
      <c r="H12" s="47">
        <v>2695.84</v>
      </c>
      <c r="I12" s="47">
        <f>(D12-E12-F12+G12+H12)*0.5%</f>
        <v>576.39156400000002</v>
      </c>
      <c r="J12" s="48">
        <f>D12-E12-F12+G12+H12+I12</f>
        <v>115854.704364</v>
      </c>
      <c r="K12" s="49">
        <f>J12-G12</f>
        <v>103470.231564</v>
      </c>
      <c r="L12" s="65" t="s">
        <v>161</v>
      </c>
      <c r="M12" s="65"/>
      <c r="N12" s="138">
        <v>400</v>
      </c>
    </row>
    <row r="13" spans="1:14" ht="17.25" thickBot="1">
      <c r="A13" s="13" t="s">
        <v>198</v>
      </c>
      <c r="B13" s="170" t="s">
        <v>126</v>
      </c>
      <c r="C13" s="27" t="s">
        <v>129</v>
      </c>
      <c r="D13" s="94">
        <v>100702</v>
      </c>
      <c r="E13" s="5">
        <v>0</v>
      </c>
      <c r="F13" s="5">
        <v>1400</v>
      </c>
      <c r="G13" s="5">
        <f t="shared" ref="G13:G29" si="0">(D13-E13-F13)*12.36%</f>
        <v>12273.727199999999</v>
      </c>
      <c r="H13" s="47">
        <v>2695.84</v>
      </c>
      <c r="I13" s="5">
        <f>(D13-E13-F13+G13+H13)*0.5%</f>
        <v>571.35783600000002</v>
      </c>
      <c r="J13" s="6">
        <f>D13-E13-F13+G13+H13+I13</f>
        <v>114842.92503599999</v>
      </c>
      <c r="K13" s="15">
        <f>J13-G13</f>
        <v>102569.19783599999</v>
      </c>
      <c r="L13" s="65" t="s">
        <v>162</v>
      </c>
      <c r="M13" s="65"/>
      <c r="N13" s="138">
        <v>500</v>
      </c>
    </row>
    <row r="14" spans="1:14" ht="17.25" thickBot="1">
      <c r="A14" s="13" t="s">
        <v>198</v>
      </c>
      <c r="B14" s="170" t="s">
        <v>22</v>
      </c>
      <c r="C14" s="27">
        <v>6</v>
      </c>
      <c r="D14" s="94">
        <v>102203</v>
      </c>
      <c r="E14" s="5">
        <v>0</v>
      </c>
      <c r="F14" s="5">
        <v>1400</v>
      </c>
      <c r="G14" s="5">
        <f t="shared" si="0"/>
        <v>12459.250799999998</v>
      </c>
      <c r="H14" s="47">
        <v>2695.84</v>
      </c>
      <c r="I14" s="5">
        <f>(D14-E14-F14+G14+H14)*0.5%</f>
        <v>579.79045399999995</v>
      </c>
      <c r="J14" s="6">
        <f>D14-E14-F14+G14+H14+I14</f>
        <v>116537.88125399999</v>
      </c>
      <c r="K14" s="15">
        <f>J14-G14</f>
        <v>104078.630454</v>
      </c>
      <c r="L14" s="65" t="s">
        <v>163</v>
      </c>
      <c r="M14" s="65"/>
      <c r="N14" s="138">
        <v>600</v>
      </c>
    </row>
    <row r="15" spans="1:14" ht="17.25" thickBot="1">
      <c r="A15" s="13" t="s">
        <v>198</v>
      </c>
      <c r="B15" s="170" t="s">
        <v>23</v>
      </c>
      <c r="C15" s="27">
        <v>3</v>
      </c>
      <c r="D15" s="94">
        <v>102200</v>
      </c>
      <c r="E15" s="5">
        <v>0</v>
      </c>
      <c r="F15" s="5">
        <v>1400</v>
      </c>
      <c r="G15" s="5">
        <f t="shared" si="0"/>
        <v>12458.88</v>
      </c>
      <c r="H15" s="47">
        <v>2695.84</v>
      </c>
      <c r="I15" s="5">
        <f>(D15-E15-F15+G15+H15)*0.5%</f>
        <v>579.77359999999999</v>
      </c>
      <c r="J15" s="6">
        <f>D15-E15-F15+G15+H15+I15</f>
        <v>116534.4936</v>
      </c>
      <c r="K15" s="15">
        <f>J15-G15</f>
        <v>104075.6136</v>
      </c>
      <c r="L15" s="65" t="s">
        <v>164</v>
      </c>
      <c r="M15" s="65"/>
      <c r="N15" s="138">
        <v>700</v>
      </c>
    </row>
    <row r="16" spans="1:14" ht="17.25" thickBot="1">
      <c r="A16" s="13" t="s">
        <v>7</v>
      </c>
      <c r="B16" s="170" t="s">
        <v>19</v>
      </c>
      <c r="C16" s="27">
        <v>3</v>
      </c>
      <c r="D16" s="94">
        <v>103339</v>
      </c>
      <c r="E16" s="116">
        <v>0</v>
      </c>
      <c r="F16" s="5">
        <v>1400</v>
      </c>
      <c r="G16" s="5">
        <f t="shared" si="0"/>
        <v>12599.660399999999</v>
      </c>
      <c r="H16" s="47">
        <v>2695.84</v>
      </c>
      <c r="I16" s="5">
        <f t="shared" ref="I16:I27" si="1">(D16-E16-F16+G16+H16)*0.5%</f>
        <v>586.17250200000001</v>
      </c>
      <c r="J16" s="6">
        <f t="shared" ref="J16:J27" si="2">D16-E16-F16+G16+H16+I16</f>
        <v>117820.67290199999</v>
      </c>
      <c r="K16" s="15">
        <f t="shared" ref="K16:K27" si="3">J16-G16</f>
        <v>105221.012502</v>
      </c>
      <c r="L16" s="65" t="s">
        <v>165</v>
      </c>
      <c r="M16" s="65"/>
      <c r="N16" s="138">
        <v>800</v>
      </c>
    </row>
    <row r="17" spans="1:14" ht="17.25" thickBot="1">
      <c r="A17" s="13" t="s">
        <v>20</v>
      </c>
      <c r="B17" s="170" t="s">
        <v>21</v>
      </c>
      <c r="C17" s="27">
        <v>11</v>
      </c>
      <c r="D17" s="94">
        <v>105182</v>
      </c>
      <c r="E17" s="5">
        <v>0</v>
      </c>
      <c r="F17" s="5">
        <v>1400</v>
      </c>
      <c r="G17" s="5">
        <f t="shared" si="0"/>
        <v>12827.455199999999</v>
      </c>
      <c r="H17" s="47">
        <v>2695.84</v>
      </c>
      <c r="I17" s="5">
        <f t="shared" si="1"/>
        <v>596.526476</v>
      </c>
      <c r="J17" s="6">
        <f t="shared" si="2"/>
        <v>119901.82167599999</v>
      </c>
      <c r="K17" s="15">
        <f t="shared" si="3"/>
        <v>107074.366476</v>
      </c>
      <c r="L17" s="81" t="s">
        <v>166</v>
      </c>
      <c r="M17" s="81"/>
      <c r="N17" s="140">
        <v>900</v>
      </c>
    </row>
    <row r="18" spans="1:14" ht="13.5" thickBot="1">
      <c r="A18" s="13" t="s">
        <v>199</v>
      </c>
      <c r="B18" s="170" t="s">
        <v>89</v>
      </c>
      <c r="C18" s="27">
        <v>12</v>
      </c>
      <c r="D18" s="94">
        <v>107219</v>
      </c>
      <c r="E18" s="5">
        <v>0</v>
      </c>
      <c r="F18" s="5">
        <v>1400</v>
      </c>
      <c r="G18" s="5">
        <f t="shared" si="0"/>
        <v>13079.228399999998</v>
      </c>
      <c r="H18" s="47">
        <v>2695.84</v>
      </c>
      <c r="I18" s="5">
        <f t="shared" si="1"/>
        <v>607.97034199999996</v>
      </c>
      <c r="J18" s="6">
        <f t="shared" si="2"/>
        <v>122202.03874199999</v>
      </c>
      <c r="K18" s="15">
        <f t="shared" si="3"/>
        <v>109122.810342</v>
      </c>
    </row>
    <row r="19" spans="1:14" ht="17.25" thickBot="1">
      <c r="A19" s="13" t="s">
        <v>123</v>
      </c>
      <c r="B19" s="170" t="s">
        <v>122</v>
      </c>
      <c r="C19" s="27">
        <v>1.9</v>
      </c>
      <c r="D19" s="94">
        <v>108067</v>
      </c>
      <c r="E19" s="5">
        <v>0</v>
      </c>
      <c r="F19" s="5">
        <v>1400</v>
      </c>
      <c r="G19" s="5">
        <f t="shared" si="0"/>
        <v>13184.041199999998</v>
      </c>
      <c r="H19" s="47">
        <v>2695.84</v>
      </c>
      <c r="I19" s="5">
        <f t="shared" si="1"/>
        <v>612.73440599999992</v>
      </c>
      <c r="J19" s="6">
        <f t="shared" si="2"/>
        <v>123159.61560599999</v>
      </c>
      <c r="K19" s="15">
        <f t="shared" si="3"/>
        <v>109975.574406</v>
      </c>
      <c r="L19" s="69"/>
      <c r="M19" s="69"/>
      <c r="N19" s="70"/>
    </row>
    <row r="20" spans="1:14" ht="17.25" thickBot="1">
      <c r="A20" s="13" t="s">
        <v>199</v>
      </c>
      <c r="B20" s="170" t="s">
        <v>124</v>
      </c>
      <c r="C20" s="27"/>
      <c r="D20" s="94">
        <v>104035</v>
      </c>
      <c r="E20" s="5">
        <v>0</v>
      </c>
      <c r="F20" s="5">
        <v>1400</v>
      </c>
      <c r="G20" s="5">
        <f t="shared" si="0"/>
        <v>12685.685999999998</v>
      </c>
      <c r="H20" s="47">
        <v>2695.84</v>
      </c>
      <c r="I20" s="5">
        <f>(D20-E20-F20+G20+H20)*0.5%</f>
        <v>590.08262999999999</v>
      </c>
      <c r="J20" s="6">
        <f>D20-E20-F20+G20+H20+I20</f>
        <v>118606.60863</v>
      </c>
      <c r="K20" s="15">
        <f>J20-G20</f>
        <v>105920.92263</v>
      </c>
      <c r="L20" s="69"/>
      <c r="M20" s="69"/>
      <c r="N20" s="70"/>
    </row>
    <row r="21" spans="1:14" ht="17.25" thickBot="1">
      <c r="A21" s="13" t="s">
        <v>133</v>
      </c>
      <c r="B21" s="170" t="s">
        <v>132</v>
      </c>
      <c r="C21" s="27">
        <v>12</v>
      </c>
      <c r="D21" s="94">
        <v>104601</v>
      </c>
      <c r="E21" s="5">
        <v>0</v>
      </c>
      <c r="F21" s="5">
        <v>1400</v>
      </c>
      <c r="G21" s="5">
        <f t="shared" si="0"/>
        <v>12755.643599999999</v>
      </c>
      <c r="H21" s="47">
        <v>2695.84</v>
      </c>
      <c r="I21" s="5">
        <f>(D21-E21-F21+G21+H21)*0.5%</f>
        <v>593.26241800000003</v>
      </c>
      <c r="J21" s="6">
        <f>D21-E21-F21+G21+H21+I21</f>
        <v>119245.74601799999</v>
      </c>
      <c r="K21" s="15">
        <f>J21-G21</f>
        <v>106490.10241799999</v>
      </c>
      <c r="L21" s="19"/>
      <c r="M21" s="69"/>
      <c r="N21" s="70"/>
    </row>
    <row r="22" spans="1:14" ht="17.25" thickBot="1">
      <c r="A22" s="13" t="s">
        <v>133</v>
      </c>
      <c r="B22" s="170" t="s">
        <v>134</v>
      </c>
      <c r="C22" s="27">
        <v>12</v>
      </c>
      <c r="D22" s="94">
        <v>104979</v>
      </c>
      <c r="E22" s="5">
        <v>0</v>
      </c>
      <c r="F22" s="5">
        <v>1400</v>
      </c>
      <c r="G22" s="5">
        <f t="shared" si="0"/>
        <v>12802.364399999999</v>
      </c>
      <c r="H22" s="47">
        <v>2695.84</v>
      </c>
      <c r="I22" s="5">
        <f>(D22-E22-F22+G22+H22)*0.5%</f>
        <v>595.38602199999991</v>
      </c>
      <c r="J22" s="6">
        <f>D22-E22-F22+G22+H22+I22</f>
        <v>119672.59042199999</v>
      </c>
      <c r="K22" s="15">
        <f>J22-G22</f>
        <v>106870.22602199999</v>
      </c>
      <c r="L22" s="69"/>
      <c r="M22" s="69"/>
      <c r="N22" s="70"/>
    </row>
    <row r="23" spans="1:14" ht="17.25" thickBot="1">
      <c r="A23" s="13" t="s">
        <v>133</v>
      </c>
      <c r="B23" s="170" t="s">
        <v>196</v>
      </c>
      <c r="C23" s="27">
        <v>10</v>
      </c>
      <c r="D23" s="94">
        <v>106276</v>
      </c>
      <c r="E23" s="5">
        <v>0</v>
      </c>
      <c r="F23" s="5">
        <v>1400</v>
      </c>
      <c r="G23" s="5">
        <f t="shared" si="0"/>
        <v>12962.673599999998</v>
      </c>
      <c r="H23" s="47">
        <v>2695.84</v>
      </c>
      <c r="I23" s="5">
        <f>(D23-E23-F23+G23+H23)*0.5%</f>
        <v>602.67256799999996</v>
      </c>
      <c r="J23" s="6">
        <f>D23-E23-F23+G23+H23+I23</f>
        <v>121137.18616799999</v>
      </c>
      <c r="K23" s="15">
        <f>J23-G23</f>
        <v>108174.51256799999</v>
      </c>
      <c r="L23" s="69"/>
      <c r="M23" s="69"/>
      <c r="N23" s="70"/>
    </row>
    <row r="24" spans="1:14" ht="17.25" thickBot="1">
      <c r="A24" s="13" t="s">
        <v>133</v>
      </c>
      <c r="B24" s="170" t="s">
        <v>104</v>
      </c>
      <c r="C24" s="27">
        <v>3</v>
      </c>
      <c r="D24" s="94">
        <v>104485</v>
      </c>
      <c r="E24" s="5">
        <v>0</v>
      </c>
      <c r="F24" s="5">
        <v>1400</v>
      </c>
      <c r="G24" s="5">
        <f t="shared" si="0"/>
        <v>12741.305999999999</v>
      </c>
      <c r="H24" s="47">
        <v>2695.84</v>
      </c>
      <c r="I24" s="5">
        <f t="shared" si="1"/>
        <v>592.61072999999999</v>
      </c>
      <c r="J24" s="6">
        <f t="shared" si="2"/>
        <v>119114.75672999999</v>
      </c>
      <c r="K24" s="15">
        <f t="shared" si="3"/>
        <v>106373.45073</v>
      </c>
      <c r="L24" s="69"/>
      <c r="M24" s="69"/>
      <c r="N24" s="70"/>
    </row>
    <row r="25" spans="1:14" ht="17.25" thickBot="1">
      <c r="A25" s="13" t="s">
        <v>133</v>
      </c>
      <c r="B25" s="170" t="s">
        <v>113</v>
      </c>
      <c r="C25" s="27">
        <v>8</v>
      </c>
      <c r="D25" s="94">
        <v>109012</v>
      </c>
      <c r="E25" s="5">
        <v>0</v>
      </c>
      <c r="F25" s="5">
        <v>1400</v>
      </c>
      <c r="G25" s="5">
        <f t="shared" si="0"/>
        <v>13300.843199999999</v>
      </c>
      <c r="H25" s="47">
        <v>2695.84</v>
      </c>
      <c r="I25" s="5">
        <f t="shared" si="1"/>
        <v>618.04341599999998</v>
      </c>
      <c r="J25" s="6">
        <f t="shared" si="2"/>
        <v>124226.726616</v>
      </c>
      <c r="K25" s="15">
        <f t="shared" si="3"/>
        <v>110925.883416</v>
      </c>
      <c r="L25" s="69"/>
      <c r="M25" s="69"/>
      <c r="N25" s="70"/>
    </row>
    <row r="26" spans="1:14" ht="17.25" thickBot="1">
      <c r="A26" s="13" t="s">
        <v>133</v>
      </c>
      <c r="B26" s="170" t="s">
        <v>131</v>
      </c>
      <c r="C26" s="27"/>
      <c r="D26" s="94">
        <v>104734</v>
      </c>
      <c r="E26" s="5">
        <v>0</v>
      </c>
      <c r="F26" s="5">
        <v>1400</v>
      </c>
      <c r="G26" s="5">
        <f t="shared" si="0"/>
        <v>12772.082399999999</v>
      </c>
      <c r="H26" s="47">
        <v>2695.84</v>
      </c>
      <c r="I26" s="5">
        <f>(D26-E26-F26+G26+H26)*0.5%</f>
        <v>594.00961199999995</v>
      </c>
      <c r="J26" s="6">
        <f>D26-E26-F26+G26+H26+I26</f>
        <v>119395.93201199999</v>
      </c>
      <c r="K26" s="15">
        <f>J26-G26</f>
        <v>106623.84961199999</v>
      </c>
      <c r="L26" s="69"/>
      <c r="M26" s="69"/>
      <c r="N26" s="70"/>
    </row>
    <row r="27" spans="1:14" ht="17.25" thickBot="1">
      <c r="A27" s="75" t="s">
        <v>125</v>
      </c>
      <c r="B27" s="170" t="s">
        <v>127</v>
      </c>
      <c r="C27" s="27" t="s">
        <v>128</v>
      </c>
      <c r="D27" s="94">
        <v>104090</v>
      </c>
      <c r="E27" s="5">
        <v>0</v>
      </c>
      <c r="F27" s="5">
        <v>1400</v>
      </c>
      <c r="G27" s="5">
        <f t="shared" si="0"/>
        <v>12692.483999999999</v>
      </c>
      <c r="H27" s="47">
        <v>2695.84</v>
      </c>
      <c r="I27" s="5">
        <f t="shared" si="1"/>
        <v>590.39161999999999</v>
      </c>
      <c r="J27" s="6">
        <f t="shared" si="2"/>
        <v>118668.71561999999</v>
      </c>
      <c r="K27" s="15">
        <f t="shared" si="3"/>
        <v>105976.23161999999</v>
      </c>
      <c r="L27" s="69"/>
      <c r="M27" s="69"/>
      <c r="N27" s="70"/>
    </row>
    <row r="28" spans="1:14" ht="13.5" thickBot="1">
      <c r="A28" s="13" t="s">
        <v>2</v>
      </c>
      <c r="B28" s="170" t="s">
        <v>94</v>
      </c>
      <c r="C28" s="27" t="s">
        <v>30</v>
      </c>
      <c r="D28" s="94">
        <v>95429</v>
      </c>
      <c r="E28" s="5">
        <v>0</v>
      </c>
      <c r="F28" s="5">
        <v>0</v>
      </c>
      <c r="G28" s="5">
        <f t="shared" si="0"/>
        <v>11795.024399999998</v>
      </c>
      <c r="H28" s="47">
        <v>2695.84</v>
      </c>
      <c r="I28" s="5">
        <f>(D28-E28-F28+G28+H28)*0.5%</f>
        <v>549.59932199999992</v>
      </c>
      <c r="J28" s="6">
        <f>D28-E28-F28+G28+H28+I28</f>
        <v>110469.46372199999</v>
      </c>
      <c r="K28" s="15">
        <f>J28-G28</f>
        <v>98674.439321999991</v>
      </c>
    </row>
    <row r="29" spans="1:14" ht="13.5" thickBot="1">
      <c r="A29" s="20" t="s">
        <v>2</v>
      </c>
      <c r="B29" s="171" t="s">
        <v>95</v>
      </c>
      <c r="C29" s="28" t="s">
        <v>30</v>
      </c>
      <c r="D29" s="97">
        <v>95429</v>
      </c>
      <c r="E29" s="22">
        <v>0</v>
      </c>
      <c r="F29" s="22">
        <v>0</v>
      </c>
      <c r="G29" s="22">
        <f t="shared" si="0"/>
        <v>11795.024399999998</v>
      </c>
      <c r="H29" s="180">
        <v>2695.84</v>
      </c>
      <c r="I29" s="22">
        <f>(D29-E29-F29+G29+H29)*0.5%</f>
        <v>549.59932199999992</v>
      </c>
      <c r="J29" s="32">
        <f>D29-E29-F29+G29+H29+I29</f>
        <v>110469.46372199999</v>
      </c>
      <c r="K29" s="23">
        <f>J29-G29</f>
        <v>98674.439321999991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3" t="s">
        <v>24</v>
      </c>
      <c r="B31" s="255"/>
      <c r="C31" s="255"/>
      <c r="D31" s="255"/>
      <c r="E31" s="255"/>
      <c r="F31" s="255"/>
      <c r="G31" s="255"/>
      <c r="H31" s="255"/>
      <c r="I31" s="255"/>
      <c r="J31" s="255"/>
      <c r="K31" s="103"/>
    </row>
    <row r="32" spans="1:14" ht="13.5" customHeight="1" thickBot="1">
      <c r="A32" s="256" t="s">
        <v>15</v>
      </c>
      <c r="B32" s="257"/>
      <c r="C32" s="166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82" t="s">
        <v>74</v>
      </c>
      <c r="L32" s="230" t="s">
        <v>167</v>
      </c>
      <c r="M32" s="231"/>
      <c r="N32" s="232"/>
    </row>
    <row r="33" spans="1:14" ht="13.5" customHeight="1" thickBot="1">
      <c r="A33" s="167" t="s">
        <v>7</v>
      </c>
      <c r="B33" s="169" t="s">
        <v>25</v>
      </c>
      <c r="C33" s="46">
        <v>0.9</v>
      </c>
      <c r="D33" s="106">
        <v>103944</v>
      </c>
      <c r="E33" s="47">
        <v>0</v>
      </c>
      <c r="F33" s="47">
        <v>1400</v>
      </c>
      <c r="G33" s="47">
        <f>(D33-E33-F33)*12.36%</f>
        <v>12674.438399999999</v>
      </c>
      <c r="H33" s="47">
        <v>2695.84</v>
      </c>
      <c r="I33" s="47">
        <f t="shared" ref="I33:I56" si="4">(D33-E33-F33+G33+H33)*0.5%</f>
        <v>589.57139199999995</v>
      </c>
      <c r="J33" s="48">
        <f t="shared" ref="J33:J56" si="5">D33-E33-F33+G33+H33+I33</f>
        <v>118503.84979199999</v>
      </c>
      <c r="K33" s="49">
        <f t="shared" ref="K33:K56" si="6">J33-G33</f>
        <v>105829.41139199999</v>
      </c>
      <c r="L33" s="233"/>
      <c r="M33" s="234"/>
      <c r="N33" s="235"/>
    </row>
    <row r="34" spans="1:14" ht="17.25" thickBot="1">
      <c r="A34" s="168" t="s">
        <v>136</v>
      </c>
      <c r="B34" s="170" t="s">
        <v>135</v>
      </c>
      <c r="C34" s="27">
        <v>1</v>
      </c>
      <c r="D34" s="94">
        <v>105636</v>
      </c>
      <c r="E34" s="5">
        <v>0</v>
      </c>
      <c r="F34" s="5">
        <v>1400</v>
      </c>
      <c r="G34" s="5">
        <f t="shared" ref="G34:G56" si="7">(D34-E34-F34)*12.36%</f>
        <v>12883.569599999999</v>
      </c>
      <c r="H34" s="47">
        <v>2695.84</v>
      </c>
      <c r="I34" s="5">
        <f>(D34-E34-F34+G34+H34)*0.5%</f>
        <v>599.07704799999999</v>
      </c>
      <c r="J34" s="6">
        <f>D34-E34-F34+G34+H34+I34</f>
        <v>120414.48664800001</v>
      </c>
      <c r="K34" s="15">
        <f>J34-G34</f>
        <v>107530.917048</v>
      </c>
      <c r="L34" s="62" t="s">
        <v>168</v>
      </c>
      <c r="M34" s="63"/>
      <c r="N34" s="137">
        <v>300</v>
      </c>
    </row>
    <row r="35" spans="1:14" ht="17.25" thickBot="1">
      <c r="A35" s="168" t="s">
        <v>139</v>
      </c>
      <c r="B35" s="170" t="s">
        <v>137</v>
      </c>
      <c r="C35" s="27">
        <v>1.2</v>
      </c>
      <c r="D35" s="94">
        <v>104391</v>
      </c>
      <c r="E35" s="94">
        <v>0</v>
      </c>
      <c r="F35" s="5">
        <v>1400</v>
      </c>
      <c r="G35" s="5">
        <f t="shared" si="7"/>
        <v>12729.687599999999</v>
      </c>
      <c r="H35" s="47">
        <v>2695.84</v>
      </c>
      <c r="I35" s="94">
        <f>(D35-E35-F35+G35+H35)*0.5%</f>
        <v>592.08263799999997</v>
      </c>
      <c r="J35" s="108">
        <f>D35-E35-F35+G35+H35+I35</f>
        <v>119008.61023800001</v>
      </c>
      <c r="K35" s="109">
        <f>J35-G35</f>
        <v>106278.922638</v>
      </c>
      <c r="L35" s="64" t="s">
        <v>169</v>
      </c>
      <c r="M35" s="65"/>
      <c r="N35" s="138">
        <v>400</v>
      </c>
    </row>
    <row r="36" spans="1:14" ht="17.25" thickBot="1">
      <c r="A36" s="172" t="s">
        <v>6</v>
      </c>
      <c r="B36" s="155" t="s">
        <v>12</v>
      </c>
      <c r="C36" s="27">
        <v>8</v>
      </c>
      <c r="D36" s="94">
        <v>104889</v>
      </c>
      <c r="E36" s="5">
        <v>0</v>
      </c>
      <c r="F36" s="5">
        <v>1400</v>
      </c>
      <c r="G36" s="5">
        <f t="shared" si="7"/>
        <v>12791.240399999999</v>
      </c>
      <c r="H36" s="47">
        <v>2695.84</v>
      </c>
      <c r="I36" s="5">
        <f t="shared" si="4"/>
        <v>594.880402</v>
      </c>
      <c r="J36" s="6">
        <f t="shared" si="5"/>
        <v>119570.96080199999</v>
      </c>
      <c r="K36" s="15">
        <f t="shared" si="6"/>
        <v>106779.72040199999</v>
      </c>
      <c r="L36" s="64" t="s">
        <v>170</v>
      </c>
      <c r="M36" s="65"/>
      <c r="N36" s="138">
        <v>500</v>
      </c>
    </row>
    <row r="37" spans="1:14" ht="17.25" thickBot="1">
      <c r="A37" s="172" t="s">
        <v>6</v>
      </c>
      <c r="B37" s="155" t="s">
        <v>140</v>
      </c>
      <c r="C37" s="27">
        <v>8</v>
      </c>
      <c r="D37" s="94">
        <v>106382</v>
      </c>
      <c r="E37" s="5">
        <v>0</v>
      </c>
      <c r="F37" s="5">
        <v>1400</v>
      </c>
      <c r="G37" s="5">
        <f t="shared" si="7"/>
        <v>12975.775199999998</v>
      </c>
      <c r="H37" s="47">
        <v>2695.84</v>
      </c>
      <c r="I37" s="5">
        <f t="shared" si="4"/>
        <v>603.26807600000006</v>
      </c>
      <c r="J37" s="6">
        <f t="shared" si="5"/>
        <v>121256.88327599999</v>
      </c>
      <c r="K37" s="15">
        <f t="shared" si="6"/>
        <v>108281.10807599999</v>
      </c>
      <c r="L37" s="64" t="s">
        <v>171</v>
      </c>
      <c r="M37" s="65"/>
      <c r="N37" s="138">
        <v>600</v>
      </c>
    </row>
    <row r="38" spans="1:14" ht="17.25" thickBot="1">
      <c r="A38" s="172" t="s">
        <v>26</v>
      </c>
      <c r="B38" s="155" t="s">
        <v>27</v>
      </c>
      <c r="C38" s="27">
        <v>8</v>
      </c>
      <c r="D38" s="94">
        <v>102193</v>
      </c>
      <c r="E38" s="5">
        <v>0</v>
      </c>
      <c r="F38" s="5">
        <v>1400</v>
      </c>
      <c r="G38" s="5">
        <f t="shared" si="7"/>
        <v>12458.014799999999</v>
      </c>
      <c r="H38" s="47">
        <v>2695.84</v>
      </c>
      <c r="I38" s="5">
        <f t="shared" si="4"/>
        <v>579.73427400000003</v>
      </c>
      <c r="J38" s="6">
        <f t="shared" si="5"/>
        <v>116526.589074</v>
      </c>
      <c r="K38" s="15">
        <f t="shared" si="6"/>
        <v>104068.574274</v>
      </c>
      <c r="L38" s="64" t="s">
        <v>172</v>
      </c>
      <c r="M38" s="65"/>
      <c r="N38" s="138">
        <v>700</v>
      </c>
    </row>
    <row r="39" spans="1:14" ht="17.25" thickBot="1">
      <c r="A39" s="172" t="s">
        <v>26</v>
      </c>
      <c r="B39" s="155" t="s">
        <v>112</v>
      </c>
      <c r="C39" s="27">
        <v>18</v>
      </c>
      <c r="D39" s="94">
        <v>103397</v>
      </c>
      <c r="E39" s="5">
        <v>0</v>
      </c>
      <c r="F39" s="5">
        <v>1400</v>
      </c>
      <c r="G39" s="5">
        <f t="shared" si="7"/>
        <v>12606.829199999998</v>
      </c>
      <c r="H39" s="47">
        <v>2695.84</v>
      </c>
      <c r="I39" s="5">
        <f t="shared" si="4"/>
        <v>586.49834599999997</v>
      </c>
      <c r="J39" s="6">
        <f t="shared" si="5"/>
        <v>117886.16754599998</v>
      </c>
      <c r="K39" s="15">
        <f t="shared" si="6"/>
        <v>105279.33834599999</v>
      </c>
      <c r="L39" s="64" t="s">
        <v>173</v>
      </c>
      <c r="M39" s="65"/>
      <c r="N39" s="138">
        <v>750</v>
      </c>
    </row>
    <row r="40" spans="1:14" ht="17.25" thickBot="1">
      <c r="A40" s="172" t="s">
        <v>10</v>
      </c>
      <c r="B40" s="155" t="s">
        <v>9</v>
      </c>
      <c r="C40" s="27">
        <v>1.2</v>
      </c>
      <c r="D40" s="94">
        <v>106162</v>
      </c>
      <c r="E40" s="5">
        <v>0</v>
      </c>
      <c r="F40" s="5">
        <v>1400</v>
      </c>
      <c r="G40" s="5">
        <f t="shared" si="7"/>
        <v>12948.583199999999</v>
      </c>
      <c r="H40" s="47">
        <v>2695.84</v>
      </c>
      <c r="I40" s="5">
        <f t="shared" si="4"/>
        <v>602.03211599999997</v>
      </c>
      <c r="J40" s="6">
        <f t="shared" si="5"/>
        <v>121008.45531599999</v>
      </c>
      <c r="K40" s="15">
        <f t="shared" si="6"/>
        <v>108059.872116</v>
      </c>
      <c r="L40" s="139" t="s">
        <v>174</v>
      </c>
      <c r="M40" s="81"/>
      <c r="N40" s="140">
        <v>800</v>
      </c>
    </row>
    <row r="41" spans="1:14" ht="17.25" thickBot="1">
      <c r="A41" s="172" t="s">
        <v>78</v>
      </c>
      <c r="B41" s="155" t="s">
        <v>76</v>
      </c>
      <c r="C41" s="27">
        <v>0.35</v>
      </c>
      <c r="D41" s="94">
        <v>111397</v>
      </c>
      <c r="E41" s="5">
        <v>0</v>
      </c>
      <c r="F41" s="5">
        <v>1400</v>
      </c>
      <c r="G41" s="5">
        <f t="shared" si="7"/>
        <v>13595.629199999999</v>
      </c>
      <c r="H41" s="47">
        <v>2695.84</v>
      </c>
      <c r="I41" s="5">
        <f t="shared" si="4"/>
        <v>631.44234599999993</v>
      </c>
      <c r="J41" s="6">
        <f t="shared" si="5"/>
        <v>126919.91154599999</v>
      </c>
      <c r="K41" s="15">
        <f t="shared" si="6"/>
        <v>113324.28234599999</v>
      </c>
      <c r="M41" s="69"/>
    </row>
    <row r="42" spans="1:14" ht="13.5" thickBot="1">
      <c r="A42" s="172" t="s">
        <v>79</v>
      </c>
      <c r="B42" s="170" t="s">
        <v>77</v>
      </c>
      <c r="C42" s="27">
        <v>0.12</v>
      </c>
      <c r="D42" s="94">
        <v>111198</v>
      </c>
      <c r="E42" s="5">
        <v>2000</v>
      </c>
      <c r="F42" s="5">
        <v>1400</v>
      </c>
      <c r="G42" s="5">
        <f t="shared" si="7"/>
        <v>13323.832799999998</v>
      </c>
      <c r="H42" s="47">
        <v>2695.84</v>
      </c>
      <c r="I42" s="5">
        <f t="shared" si="4"/>
        <v>619.08836400000007</v>
      </c>
      <c r="J42" s="6">
        <f t="shared" si="5"/>
        <v>124436.761164</v>
      </c>
      <c r="K42" s="15">
        <f t="shared" si="6"/>
        <v>111112.92836399999</v>
      </c>
    </row>
    <row r="43" spans="1:14" ht="17.25" thickBot="1">
      <c r="A43" s="172" t="s">
        <v>11</v>
      </c>
      <c r="B43" s="155" t="s">
        <v>150</v>
      </c>
      <c r="C43" s="27">
        <v>0.28000000000000003</v>
      </c>
      <c r="D43" s="94">
        <v>107916</v>
      </c>
      <c r="E43" s="5">
        <v>0</v>
      </c>
      <c r="F43" s="5">
        <v>1400</v>
      </c>
      <c r="G43" s="5">
        <f t="shared" si="7"/>
        <v>13165.377599999998</v>
      </c>
      <c r="H43" s="47">
        <v>2695.84</v>
      </c>
      <c r="I43" s="5">
        <f t="shared" si="4"/>
        <v>611.88608799999997</v>
      </c>
      <c r="J43" s="6">
        <f t="shared" si="5"/>
        <v>122989.10368799999</v>
      </c>
      <c r="K43" s="15">
        <f t="shared" si="6"/>
        <v>109823.726088</v>
      </c>
      <c r="L43" s="69"/>
      <c r="N43" s="70"/>
    </row>
    <row r="44" spans="1:14" ht="17.25" thickBot="1">
      <c r="A44" s="172" t="s">
        <v>11</v>
      </c>
      <c r="B44" s="155" t="s">
        <v>149</v>
      </c>
      <c r="C44" s="27">
        <v>0.22</v>
      </c>
      <c r="D44" s="94">
        <v>107916</v>
      </c>
      <c r="E44" s="5">
        <v>0</v>
      </c>
      <c r="F44" s="5">
        <v>1400</v>
      </c>
      <c r="G44" s="5">
        <f>(D44-E44-F44)*12.36%</f>
        <v>13165.377599999998</v>
      </c>
      <c r="H44" s="47">
        <v>2695.84</v>
      </c>
      <c r="I44" s="5">
        <f>(D44-E44-F44+G44+H44)*0.5%</f>
        <v>611.88608799999997</v>
      </c>
      <c r="J44" s="6">
        <f>D44-E44-F44+G44+H44+I44</f>
        <v>122989.10368799999</v>
      </c>
      <c r="K44" s="15">
        <f>J44-G44</f>
        <v>109823.726088</v>
      </c>
      <c r="L44" s="69"/>
      <c r="N44" s="70"/>
    </row>
    <row r="45" spans="1:14" ht="17.25" thickBot="1">
      <c r="A45" s="172" t="s">
        <v>120</v>
      </c>
      <c r="B45" s="155" t="s">
        <v>121</v>
      </c>
      <c r="C45" s="27">
        <v>0.3</v>
      </c>
      <c r="D45" s="94">
        <v>106282</v>
      </c>
      <c r="E45" s="5">
        <v>0</v>
      </c>
      <c r="F45" s="5">
        <v>1400</v>
      </c>
      <c r="G45" s="5">
        <f t="shared" si="7"/>
        <v>12963.415199999999</v>
      </c>
      <c r="H45" s="47">
        <v>2695.84</v>
      </c>
      <c r="I45" s="5">
        <f t="shared" si="4"/>
        <v>602.706276</v>
      </c>
      <c r="J45" s="6">
        <f t="shared" si="5"/>
        <v>121143.961476</v>
      </c>
      <c r="K45" s="15">
        <f t="shared" si="6"/>
        <v>108180.54627599999</v>
      </c>
      <c r="M45" s="69"/>
    </row>
    <row r="46" spans="1:14" ht="13.5" thickBot="1">
      <c r="A46" s="172" t="s">
        <v>36</v>
      </c>
      <c r="B46" s="155" t="s">
        <v>37</v>
      </c>
      <c r="C46" s="27">
        <v>0.43</v>
      </c>
      <c r="D46" s="94">
        <v>112850</v>
      </c>
      <c r="E46" s="5">
        <v>0</v>
      </c>
      <c r="F46" s="5">
        <v>1400</v>
      </c>
      <c r="G46" s="5">
        <f t="shared" si="7"/>
        <v>13775.22</v>
      </c>
      <c r="H46" s="47">
        <v>2695.84</v>
      </c>
      <c r="I46" s="5">
        <f t="shared" si="4"/>
        <v>639.60530000000006</v>
      </c>
      <c r="J46" s="6">
        <f t="shared" si="5"/>
        <v>128560.66529999999</v>
      </c>
      <c r="K46" s="15">
        <f t="shared" si="6"/>
        <v>114785.44529999999</v>
      </c>
    </row>
    <row r="47" spans="1:14" ht="14.25" thickBot="1">
      <c r="A47" s="172" t="s">
        <v>36</v>
      </c>
      <c r="B47" s="155" t="s">
        <v>38</v>
      </c>
      <c r="C47" s="27">
        <v>0.33</v>
      </c>
      <c r="D47" s="94">
        <v>114391</v>
      </c>
      <c r="E47" s="5">
        <v>0</v>
      </c>
      <c r="F47" s="5">
        <v>1400</v>
      </c>
      <c r="G47" s="5">
        <f t="shared" si="7"/>
        <v>13965.687599999999</v>
      </c>
      <c r="H47" s="47">
        <v>2695.84</v>
      </c>
      <c r="I47" s="5">
        <f t="shared" si="4"/>
        <v>648.26263800000004</v>
      </c>
      <c r="J47" s="6">
        <f t="shared" si="5"/>
        <v>130300.790238</v>
      </c>
      <c r="K47" s="15">
        <f t="shared" si="6"/>
        <v>116335.102638</v>
      </c>
      <c r="L47" s="57" t="s">
        <v>83</v>
      </c>
    </row>
    <row r="48" spans="1:14" ht="13.5" thickBot="1">
      <c r="A48" s="172" t="s">
        <v>36</v>
      </c>
      <c r="B48" s="155" t="s">
        <v>118</v>
      </c>
      <c r="C48" s="27">
        <v>0.22</v>
      </c>
      <c r="D48" s="94">
        <v>114348</v>
      </c>
      <c r="E48" s="5">
        <v>0</v>
      </c>
      <c r="F48" s="5">
        <v>1400</v>
      </c>
      <c r="G48" s="5">
        <f t="shared" si="7"/>
        <v>13960.372799999999</v>
      </c>
      <c r="H48" s="47">
        <v>2695.84</v>
      </c>
      <c r="I48" s="5">
        <f t="shared" si="4"/>
        <v>648.02106400000002</v>
      </c>
      <c r="J48" s="6">
        <f t="shared" si="5"/>
        <v>130252.23386399999</v>
      </c>
      <c r="K48" s="15">
        <f t="shared" si="6"/>
        <v>116291.861064</v>
      </c>
    </row>
    <row r="49" spans="1:15" ht="13.5" thickBot="1">
      <c r="A49" s="172" t="s">
        <v>36</v>
      </c>
      <c r="B49" s="170" t="s">
        <v>114</v>
      </c>
      <c r="C49" s="27"/>
      <c r="D49" s="94">
        <v>108939</v>
      </c>
      <c r="E49" s="5">
        <v>0</v>
      </c>
      <c r="F49" s="5">
        <v>1400</v>
      </c>
      <c r="G49" s="5">
        <f t="shared" si="7"/>
        <v>13291.820399999999</v>
      </c>
      <c r="H49" s="47">
        <v>2695.84</v>
      </c>
      <c r="I49" s="5">
        <f t="shared" si="4"/>
        <v>617.63330199999996</v>
      </c>
      <c r="J49" s="6">
        <f t="shared" si="5"/>
        <v>124144.293702</v>
      </c>
      <c r="K49" s="15">
        <f t="shared" si="6"/>
        <v>110852.473302</v>
      </c>
    </row>
    <row r="50" spans="1:15" ht="13.5" thickBot="1">
      <c r="A50" s="172" t="s">
        <v>36</v>
      </c>
      <c r="B50" s="170" t="s">
        <v>145</v>
      </c>
      <c r="C50" s="27"/>
      <c r="D50" s="94">
        <v>113039</v>
      </c>
      <c r="E50" s="5">
        <v>0</v>
      </c>
      <c r="F50" s="5">
        <v>1400</v>
      </c>
      <c r="G50" s="5">
        <f>(D50-E50-F50)*12.36%</f>
        <v>13798.580399999999</v>
      </c>
      <c r="H50" s="47">
        <v>2695.84</v>
      </c>
      <c r="I50" s="5">
        <f>(D50-E50-F50+G50+H50)*0.5%</f>
        <v>640.667102</v>
      </c>
      <c r="J50" s="6">
        <f>D50-E50-F50+G50+H50+I50</f>
        <v>128774.08750200001</v>
      </c>
      <c r="K50" s="15">
        <f>J50-G50</f>
        <v>114975.507102</v>
      </c>
    </row>
    <row r="51" spans="1:15" ht="13.5" thickBot="1">
      <c r="A51" s="168" t="s">
        <v>36</v>
      </c>
      <c r="B51" s="170" t="s">
        <v>138</v>
      </c>
      <c r="C51" s="27"/>
      <c r="D51" s="94">
        <v>109128</v>
      </c>
      <c r="E51" s="94">
        <v>0</v>
      </c>
      <c r="F51" s="5">
        <v>1400</v>
      </c>
      <c r="G51" s="5">
        <f t="shared" si="7"/>
        <v>13315.180799999998</v>
      </c>
      <c r="H51" s="47">
        <v>2695.84</v>
      </c>
      <c r="I51" s="94">
        <f>(D51-E51-F51+G51+H51)*0.5%</f>
        <v>618.69510400000001</v>
      </c>
      <c r="J51" s="108">
        <f>D51-E51-F51+G51+H51+I51</f>
        <v>124357.715904</v>
      </c>
      <c r="K51" s="109">
        <f>J51-G51</f>
        <v>111042.535104</v>
      </c>
    </row>
    <row r="52" spans="1:15" ht="13.5" thickBot="1">
      <c r="A52" s="172" t="s">
        <v>2</v>
      </c>
      <c r="B52" s="155" t="s">
        <v>3</v>
      </c>
      <c r="C52" s="27" t="s">
        <v>30</v>
      </c>
      <c r="D52" s="94">
        <v>98074</v>
      </c>
      <c r="E52" s="5">
        <v>0</v>
      </c>
      <c r="F52" s="5">
        <v>0</v>
      </c>
      <c r="G52" s="5">
        <f t="shared" si="7"/>
        <v>12121.946399999999</v>
      </c>
      <c r="H52" s="47">
        <v>2695.84</v>
      </c>
      <c r="I52" s="5">
        <f t="shared" si="4"/>
        <v>564.458932</v>
      </c>
      <c r="J52" s="6">
        <f t="shared" si="5"/>
        <v>113456.24533199999</v>
      </c>
      <c r="K52" s="15">
        <f t="shared" si="6"/>
        <v>101334.29893199999</v>
      </c>
    </row>
    <row r="53" spans="1:15" ht="13.5" thickBot="1">
      <c r="A53" s="172" t="s">
        <v>2</v>
      </c>
      <c r="B53" s="155" t="s">
        <v>4</v>
      </c>
      <c r="C53" s="27" t="s">
        <v>30</v>
      </c>
      <c r="D53" s="94">
        <v>98919</v>
      </c>
      <c r="E53" s="5">
        <v>0</v>
      </c>
      <c r="F53" s="5">
        <v>0</v>
      </c>
      <c r="G53" s="5">
        <f t="shared" si="7"/>
        <v>12226.388399999998</v>
      </c>
      <c r="H53" s="47">
        <v>2695.84</v>
      </c>
      <c r="I53" s="5">
        <f t="shared" si="4"/>
        <v>569.206142</v>
      </c>
      <c r="J53" s="6">
        <f t="shared" si="5"/>
        <v>114410.43454199999</v>
      </c>
      <c r="K53" s="15">
        <f t="shared" si="6"/>
        <v>102184.04614199999</v>
      </c>
    </row>
    <row r="54" spans="1:15" ht="13.5" thickBot="1">
      <c r="A54" s="168" t="s">
        <v>2</v>
      </c>
      <c r="B54" s="170" t="s">
        <v>14</v>
      </c>
      <c r="C54" s="27" t="s">
        <v>30</v>
      </c>
      <c r="D54" s="94">
        <v>101854</v>
      </c>
      <c r="E54" s="5">
        <v>0</v>
      </c>
      <c r="F54" s="5">
        <v>0</v>
      </c>
      <c r="G54" s="5">
        <f t="shared" si="7"/>
        <v>12589.154399999999</v>
      </c>
      <c r="H54" s="47">
        <v>2695.84</v>
      </c>
      <c r="I54" s="5">
        <f t="shared" si="4"/>
        <v>585.69497200000001</v>
      </c>
      <c r="J54" s="6">
        <f t="shared" si="5"/>
        <v>117724.68937199999</v>
      </c>
      <c r="K54" s="15">
        <f t="shared" si="6"/>
        <v>105135.53497199999</v>
      </c>
    </row>
    <row r="55" spans="1:15" ht="13.5" thickBot="1">
      <c r="A55" s="172" t="s">
        <v>2</v>
      </c>
      <c r="B55" s="155" t="s">
        <v>5</v>
      </c>
      <c r="C55" s="27" t="s">
        <v>30</v>
      </c>
      <c r="D55" s="94">
        <v>97716</v>
      </c>
      <c r="E55" s="5">
        <v>0</v>
      </c>
      <c r="F55" s="5">
        <v>0</v>
      </c>
      <c r="G55" s="5">
        <f t="shared" si="7"/>
        <v>12077.6976</v>
      </c>
      <c r="H55" s="47">
        <v>2695.84</v>
      </c>
      <c r="I55" s="5">
        <f t="shared" si="4"/>
        <v>562.44768799999997</v>
      </c>
      <c r="J55" s="6">
        <f t="shared" si="5"/>
        <v>113051.985288</v>
      </c>
      <c r="K55" s="15">
        <f t="shared" si="6"/>
        <v>100974.287688</v>
      </c>
    </row>
    <row r="56" spans="1:15" ht="13.5" thickBot="1">
      <c r="A56" s="173" t="s">
        <v>2</v>
      </c>
      <c r="B56" s="174" t="s">
        <v>31</v>
      </c>
      <c r="C56" s="28" t="s">
        <v>30</v>
      </c>
      <c r="D56" s="95">
        <v>103438</v>
      </c>
      <c r="E56" s="52">
        <v>0</v>
      </c>
      <c r="F56" s="52">
        <v>0</v>
      </c>
      <c r="G56" s="22">
        <f t="shared" si="7"/>
        <v>12784.936799999999</v>
      </c>
      <c r="H56" s="180">
        <v>2695.84</v>
      </c>
      <c r="I56" s="22">
        <f t="shared" si="4"/>
        <v>594.593884</v>
      </c>
      <c r="J56" s="32">
        <f t="shared" si="5"/>
        <v>119513.37068399999</v>
      </c>
      <c r="K56" s="23">
        <f t="shared" si="6"/>
        <v>106728.433884</v>
      </c>
      <c r="O56" s="193"/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36" t="s">
        <v>28</v>
      </c>
      <c r="B58" s="258"/>
      <c r="C58" s="258"/>
      <c r="D58" s="258"/>
      <c r="E58" s="258"/>
      <c r="F58" s="258"/>
      <c r="G58" s="258"/>
      <c r="H58" s="258"/>
      <c r="I58" s="258"/>
      <c r="J58" s="259"/>
      <c r="K58" s="103"/>
    </row>
    <row r="59" spans="1:15" ht="13.5" thickBot="1">
      <c r="A59" s="249" t="s">
        <v>15</v>
      </c>
      <c r="B59" s="248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2" t="s">
        <v>74</v>
      </c>
    </row>
    <row r="60" spans="1:15" ht="13.5" thickBot="1">
      <c r="A60" s="175" t="s">
        <v>33</v>
      </c>
      <c r="B60" s="111" t="s">
        <v>91</v>
      </c>
      <c r="C60" s="46">
        <v>0.92</v>
      </c>
      <c r="D60" s="113">
        <v>109267</v>
      </c>
      <c r="E60" s="114">
        <v>0</v>
      </c>
      <c r="F60" s="47">
        <v>1400</v>
      </c>
      <c r="G60" s="47">
        <f>(D60-E60-F60)*12.36%</f>
        <v>13332.361199999999</v>
      </c>
      <c r="H60" s="47">
        <v>2695.84</v>
      </c>
      <c r="I60" s="47">
        <f t="shared" ref="I60:I69" si="8">(D60-E60-F60+G60+H60)*0.5%</f>
        <v>619.47600599999998</v>
      </c>
      <c r="J60" s="48">
        <f t="shared" ref="J60:J69" si="9">D60-E60-F60+G60+H60+I60</f>
        <v>124514.67720599999</v>
      </c>
      <c r="K60" s="49">
        <f t="shared" ref="K60:K69" si="10">J60-G60</f>
        <v>111182.31600599999</v>
      </c>
      <c r="M60" s="126"/>
      <c r="N60" s="192"/>
    </row>
    <row r="61" spans="1:15" ht="13.5" thickBot="1">
      <c r="A61" s="176" t="s">
        <v>33</v>
      </c>
      <c r="B61" s="24" t="s">
        <v>90</v>
      </c>
      <c r="C61" s="27">
        <v>2</v>
      </c>
      <c r="D61" s="99">
        <v>109267</v>
      </c>
      <c r="E61" s="17">
        <v>0</v>
      </c>
      <c r="F61" s="5">
        <v>1400</v>
      </c>
      <c r="G61" s="5">
        <f t="shared" ref="G61:G69" si="11">(D61-E61-F61)*12.36%</f>
        <v>13332.361199999999</v>
      </c>
      <c r="H61" s="47">
        <v>2695.84</v>
      </c>
      <c r="I61" s="5">
        <f t="shared" si="8"/>
        <v>619.47600599999998</v>
      </c>
      <c r="J61" s="6">
        <f t="shared" si="9"/>
        <v>124514.67720599999</v>
      </c>
      <c r="K61" s="15">
        <f t="shared" si="10"/>
        <v>111182.31600599999</v>
      </c>
      <c r="M61" s="126"/>
      <c r="N61" s="192"/>
    </row>
    <row r="62" spans="1:15" ht="13.5" thickBot="1">
      <c r="A62" s="176" t="s">
        <v>33</v>
      </c>
      <c r="B62" s="24" t="s">
        <v>158</v>
      </c>
      <c r="C62" s="27">
        <v>2</v>
      </c>
      <c r="D62" s="99">
        <v>109765</v>
      </c>
      <c r="E62" s="17">
        <v>0</v>
      </c>
      <c r="F62" s="5">
        <v>1400</v>
      </c>
      <c r="G62" s="5">
        <f t="shared" si="11"/>
        <v>13393.913999999999</v>
      </c>
      <c r="H62" s="47">
        <v>2695.84</v>
      </c>
      <c r="I62" s="5">
        <f>(D62-E62-F62+G62+H62)*0.5%</f>
        <v>622.27377000000001</v>
      </c>
      <c r="J62" s="6">
        <f>D62-E62-F62+G62+H62+I62</f>
        <v>125077.02777</v>
      </c>
      <c r="K62" s="15">
        <f>J62-G62</f>
        <v>111683.11377</v>
      </c>
      <c r="M62" s="126"/>
      <c r="N62" s="192"/>
    </row>
    <row r="63" spans="1:15" ht="13.5" thickBot="1">
      <c r="A63" s="177" t="s">
        <v>82</v>
      </c>
      <c r="B63" s="24" t="s">
        <v>13</v>
      </c>
      <c r="C63" s="27">
        <v>4.2</v>
      </c>
      <c r="D63" s="99">
        <v>108371</v>
      </c>
      <c r="E63" s="17">
        <v>0</v>
      </c>
      <c r="F63" s="5">
        <v>1400</v>
      </c>
      <c r="G63" s="5">
        <f t="shared" si="11"/>
        <v>13221.615599999999</v>
      </c>
      <c r="H63" s="47">
        <v>2695.84</v>
      </c>
      <c r="I63" s="5">
        <f t="shared" si="8"/>
        <v>614.44227799999999</v>
      </c>
      <c r="J63" s="6">
        <f t="shared" si="9"/>
        <v>123502.897878</v>
      </c>
      <c r="K63" s="15">
        <f t="shared" si="10"/>
        <v>110281.282278</v>
      </c>
      <c r="M63" s="126"/>
      <c r="N63" s="192"/>
    </row>
    <row r="64" spans="1:15" ht="13.5" thickBot="1">
      <c r="A64" s="177" t="s">
        <v>40</v>
      </c>
      <c r="B64" s="24" t="s">
        <v>39</v>
      </c>
      <c r="C64" s="27">
        <v>6.5</v>
      </c>
      <c r="D64" s="99">
        <v>111755</v>
      </c>
      <c r="E64" s="17">
        <v>0</v>
      </c>
      <c r="F64" s="5">
        <v>1400</v>
      </c>
      <c r="G64" s="5">
        <f t="shared" si="11"/>
        <v>13639.877999999999</v>
      </c>
      <c r="H64" s="47">
        <v>2695.84</v>
      </c>
      <c r="I64" s="5">
        <f t="shared" si="8"/>
        <v>633.45358999999996</v>
      </c>
      <c r="J64" s="6">
        <f t="shared" si="9"/>
        <v>127324.17159</v>
      </c>
      <c r="K64" s="15">
        <f t="shared" si="10"/>
        <v>113684.29359</v>
      </c>
      <c r="M64" s="126"/>
      <c r="N64" s="192"/>
    </row>
    <row r="65" spans="1:14" ht="13.5" thickBot="1">
      <c r="A65" s="177" t="s">
        <v>88</v>
      </c>
      <c r="B65" s="24" t="s">
        <v>87</v>
      </c>
      <c r="C65" s="27">
        <v>30</v>
      </c>
      <c r="D65" s="99">
        <v>114694</v>
      </c>
      <c r="E65" s="17">
        <v>0</v>
      </c>
      <c r="F65" s="5">
        <v>1400</v>
      </c>
      <c r="G65" s="5">
        <f t="shared" si="11"/>
        <v>14003.138399999998</v>
      </c>
      <c r="H65" s="47">
        <v>2695.84</v>
      </c>
      <c r="I65" s="5">
        <f t="shared" si="8"/>
        <v>649.96489199999996</v>
      </c>
      <c r="J65" s="6">
        <f t="shared" si="9"/>
        <v>130642.943292</v>
      </c>
      <c r="K65" s="15">
        <f t="shared" si="10"/>
        <v>116639.804892</v>
      </c>
      <c r="L65" s="66"/>
      <c r="M65" s="126"/>
      <c r="N65" s="192"/>
    </row>
    <row r="66" spans="1:14" ht="13.5" thickBot="1">
      <c r="A66" s="177" t="s">
        <v>81</v>
      </c>
      <c r="B66" s="24" t="s">
        <v>80</v>
      </c>
      <c r="C66" s="27">
        <v>50</v>
      </c>
      <c r="D66" s="99">
        <v>114992</v>
      </c>
      <c r="E66" s="17">
        <v>0</v>
      </c>
      <c r="F66" s="5">
        <v>1400</v>
      </c>
      <c r="G66" s="5">
        <f t="shared" si="11"/>
        <v>14039.971199999998</v>
      </c>
      <c r="H66" s="47">
        <v>2695.84</v>
      </c>
      <c r="I66" s="5">
        <f t="shared" si="8"/>
        <v>651.63905599999998</v>
      </c>
      <c r="J66" s="6">
        <f t="shared" si="9"/>
        <v>130979.450256</v>
      </c>
      <c r="K66" s="15">
        <f t="shared" si="10"/>
        <v>116939.479056</v>
      </c>
      <c r="M66" s="126"/>
      <c r="N66" s="192"/>
    </row>
    <row r="67" spans="1:14" ht="13.5" thickBot="1">
      <c r="A67" s="177" t="s">
        <v>2</v>
      </c>
      <c r="B67" s="24" t="s">
        <v>32</v>
      </c>
      <c r="C67" s="27" t="s">
        <v>30</v>
      </c>
      <c r="D67" s="99">
        <v>103894</v>
      </c>
      <c r="E67" s="17">
        <v>0</v>
      </c>
      <c r="F67" s="17">
        <v>0</v>
      </c>
      <c r="G67" s="5">
        <f t="shared" si="11"/>
        <v>12841.298399999998</v>
      </c>
      <c r="H67" s="47">
        <v>2695.84</v>
      </c>
      <c r="I67" s="5">
        <f t="shared" si="8"/>
        <v>597.15569200000004</v>
      </c>
      <c r="J67" s="6">
        <f t="shared" si="9"/>
        <v>120028.294092</v>
      </c>
      <c r="K67" s="15">
        <f t="shared" si="10"/>
        <v>107186.995692</v>
      </c>
      <c r="M67" s="126"/>
      <c r="N67" s="192"/>
    </row>
    <row r="68" spans="1:14" ht="13.5" thickBot="1">
      <c r="A68" s="177" t="s">
        <v>2</v>
      </c>
      <c r="B68" s="24" t="s">
        <v>34</v>
      </c>
      <c r="C68" s="27" t="s">
        <v>30</v>
      </c>
      <c r="D68" s="99">
        <v>106083</v>
      </c>
      <c r="E68" s="17">
        <v>0</v>
      </c>
      <c r="F68" s="17">
        <v>0</v>
      </c>
      <c r="G68" s="5">
        <f t="shared" si="11"/>
        <v>13111.858799999998</v>
      </c>
      <c r="H68" s="47">
        <v>2695.84</v>
      </c>
      <c r="I68" s="5">
        <f t="shared" si="8"/>
        <v>609.45349399999998</v>
      </c>
      <c r="J68" s="6">
        <f t="shared" si="9"/>
        <v>122500.152294</v>
      </c>
      <c r="K68" s="15">
        <f t="shared" si="10"/>
        <v>109388.293494</v>
      </c>
      <c r="M68" s="126"/>
      <c r="N68" s="192"/>
    </row>
    <row r="69" spans="1:14" ht="13.5" thickBot="1">
      <c r="A69" s="178" t="s">
        <v>2</v>
      </c>
      <c r="B69" s="53" t="s">
        <v>35</v>
      </c>
      <c r="C69" s="28" t="s">
        <v>30</v>
      </c>
      <c r="D69" s="100">
        <v>105536</v>
      </c>
      <c r="E69" s="26">
        <v>0</v>
      </c>
      <c r="F69" s="26">
        <v>0</v>
      </c>
      <c r="G69" s="22">
        <f t="shared" si="11"/>
        <v>13044.249599999999</v>
      </c>
      <c r="H69" s="180">
        <v>2695.84</v>
      </c>
      <c r="I69" s="22">
        <f t="shared" si="8"/>
        <v>606.380448</v>
      </c>
      <c r="J69" s="32">
        <f t="shared" si="9"/>
        <v>121882.47004799999</v>
      </c>
      <c r="K69" s="23">
        <f t="shared" si="10"/>
        <v>108838.22044799999</v>
      </c>
      <c r="M69" s="126"/>
      <c r="N69" s="192"/>
    </row>
    <row r="70" spans="1:14">
      <c r="M70" s="79"/>
    </row>
    <row r="71" spans="1:14" ht="13.5">
      <c r="A71" s="57"/>
      <c r="M71" s="79"/>
    </row>
    <row r="72" spans="1:14">
      <c r="M72" s="79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zoomScaleNormal="130" workbookViewId="0">
      <selection activeCell="I15" sqref="I15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52" t="s">
        <v>110</v>
      </c>
      <c r="B2" s="252"/>
      <c r="C2" s="252"/>
      <c r="D2" s="252"/>
      <c r="E2" s="252"/>
      <c r="F2" s="252"/>
      <c r="G2" s="252"/>
      <c r="H2" s="265"/>
    </row>
    <row r="3" spans="1:8" ht="16.5">
      <c r="A3" s="87" t="s">
        <v>111</v>
      </c>
      <c r="B3" s="87"/>
      <c r="C3" s="87"/>
      <c r="D3" s="87"/>
      <c r="E3" s="87"/>
      <c r="F3" s="87"/>
      <c r="G3" s="87"/>
      <c r="H3" s="146"/>
    </row>
    <row r="4" spans="1:8" ht="15">
      <c r="A4" s="223" t="s">
        <v>106</v>
      </c>
      <c r="B4" s="223"/>
      <c r="C4" s="223"/>
      <c r="D4" s="223"/>
      <c r="E4" s="223"/>
      <c r="F4" s="223"/>
      <c r="G4" s="223"/>
      <c r="H4" s="147"/>
    </row>
    <row r="5" spans="1:8" ht="15">
      <c r="A5" s="223" t="s">
        <v>107</v>
      </c>
      <c r="B5" s="223"/>
      <c r="C5" s="223"/>
      <c r="D5" s="223"/>
      <c r="E5" s="223"/>
      <c r="F5" s="223"/>
      <c r="G5" s="223"/>
      <c r="H5" s="147"/>
    </row>
    <row r="6" spans="1:8" ht="15">
      <c r="A6" s="223" t="s">
        <v>108</v>
      </c>
      <c r="B6" s="223"/>
      <c r="C6" s="223"/>
      <c r="D6" s="223"/>
      <c r="E6" s="223"/>
      <c r="F6" s="223"/>
      <c r="G6" s="223"/>
      <c r="H6" s="147"/>
    </row>
    <row r="7" spans="1:8" ht="18">
      <c r="A7" s="260" t="s">
        <v>109</v>
      </c>
      <c r="B7" s="260"/>
      <c r="C7" s="260"/>
      <c r="D7" s="260"/>
      <c r="E7" s="260"/>
      <c r="F7" s="260"/>
      <c r="G7" s="260"/>
      <c r="H7" s="261"/>
    </row>
    <row r="8" spans="1:8" ht="18.75" thickBot="1">
      <c r="A8" s="148"/>
      <c r="B8" s="148"/>
      <c r="C8" s="148"/>
      <c r="D8" s="148"/>
      <c r="E8" s="148"/>
      <c r="F8" s="148"/>
      <c r="G8" s="148"/>
      <c r="H8" s="149"/>
    </row>
    <row r="9" spans="1:8" ht="15.75" thickBot="1">
      <c r="A9" s="150" t="s">
        <v>204</v>
      </c>
      <c r="B9" s="151"/>
      <c r="C9" s="151"/>
      <c r="D9" s="151"/>
      <c r="E9" s="151"/>
      <c r="F9" s="151"/>
      <c r="G9" s="152"/>
      <c r="H9" s="153"/>
    </row>
    <row r="10" spans="1:8" ht="16.5" thickBot="1">
      <c r="A10" s="262" t="s">
        <v>29</v>
      </c>
      <c r="B10" s="263"/>
      <c r="C10" s="263"/>
      <c r="D10" s="263"/>
      <c r="E10" s="263"/>
      <c r="F10" s="263"/>
      <c r="G10" s="264"/>
    </row>
    <row r="11" spans="1:8" ht="13.5" thickBot="1">
      <c r="A11" s="247" t="s">
        <v>15</v>
      </c>
      <c r="B11" s="248"/>
      <c r="C11" s="43" t="s">
        <v>8</v>
      </c>
      <c r="D11" s="163" t="s">
        <v>0</v>
      </c>
      <c r="E11" s="163" t="s">
        <v>177</v>
      </c>
      <c r="F11" s="42" t="s">
        <v>141</v>
      </c>
      <c r="G11" s="164" t="s">
        <v>1</v>
      </c>
    </row>
    <row r="12" spans="1:8" ht="13.5" thickBot="1">
      <c r="A12" s="44" t="s">
        <v>198</v>
      </c>
      <c r="B12" s="45" t="s">
        <v>130</v>
      </c>
      <c r="C12" s="46">
        <v>11</v>
      </c>
      <c r="D12" s="106">
        <v>105578</v>
      </c>
      <c r="E12" s="117">
        <v>1400</v>
      </c>
      <c r="F12" s="106">
        <f t="shared" ref="F12:F29" si="0">(D12-E12)*12.36%</f>
        <v>12876.400799999999</v>
      </c>
      <c r="G12" s="154">
        <f>D12-E12+F12</f>
        <v>117054.4008</v>
      </c>
    </row>
    <row r="13" spans="1:8" ht="13.5" thickBot="1">
      <c r="A13" s="13" t="s">
        <v>198</v>
      </c>
      <c r="B13" s="4" t="s">
        <v>178</v>
      </c>
      <c r="C13" s="27" t="s">
        <v>129</v>
      </c>
      <c r="D13" s="94">
        <v>104928</v>
      </c>
      <c r="E13" s="117">
        <v>1400</v>
      </c>
      <c r="F13" s="94">
        <f t="shared" si="0"/>
        <v>12796.060799999999</v>
      </c>
      <c r="G13" s="165">
        <f t="shared" ref="G13:G29" si="1">D13-E13+F13</f>
        <v>116324.06080000001</v>
      </c>
    </row>
    <row r="14" spans="1:8" ht="13.5" thickBot="1">
      <c r="A14" s="13" t="s">
        <v>198</v>
      </c>
      <c r="B14" s="4" t="s">
        <v>22</v>
      </c>
      <c r="C14" s="27">
        <v>6</v>
      </c>
      <c r="D14" s="94">
        <v>106378</v>
      </c>
      <c r="E14" s="117">
        <v>1400</v>
      </c>
      <c r="F14" s="94">
        <f t="shared" si="0"/>
        <v>12975.280799999999</v>
      </c>
      <c r="G14" s="165">
        <f t="shared" si="1"/>
        <v>117953.28079999999</v>
      </c>
    </row>
    <row r="15" spans="1:8" ht="13.5" thickBot="1">
      <c r="A15" s="13" t="s">
        <v>198</v>
      </c>
      <c r="B15" s="4" t="s">
        <v>23</v>
      </c>
      <c r="C15" s="27">
        <v>3</v>
      </c>
      <c r="D15" s="94">
        <v>106378</v>
      </c>
      <c r="E15" s="117">
        <v>1400</v>
      </c>
      <c r="F15" s="94">
        <f t="shared" si="0"/>
        <v>12975.280799999999</v>
      </c>
      <c r="G15" s="165">
        <f t="shared" si="1"/>
        <v>117953.28079999999</v>
      </c>
    </row>
    <row r="16" spans="1:8" ht="13.5" thickBot="1">
      <c r="A16" s="13" t="s">
        <v>7</v>
      </c>
      <c r="B16" s="4" t="s">
        <v>19</v>
      </c>
      <c r="C16" s="27">
        <v>3</v>
      </c>
      <c r="D16" s="94">
        <v>108178</v>
      </c>
      <c r="E16" s="117">
        <v>1400</v>
      </c>
      <c r="F16" s="94">
        <f t="shared" si="0"/>
        <v>13197.760799999998</v>
      </c>
      <c r="G16" s="165">
        <f t="shared" si="1"/>
        <v>119975.7608</v>
      </c>
    </row>
    <row r="17" spans="1:7" ht="13.5" thickBot="1">
      <c r="A17" s="13" t="s">
        <v>20</v>
      </c>
      <c r="B17" s="4" t="s">
        <v>21</v>
      </c>
      <c r="C17" s="27">
        <v>11</v>
      </c>
      <c r="D17" s="94">
        <v>108278</v>
      </c>
      <c r="E17" s="117">
        <v>1400</v>
      </c>
      <c r="F17" s="94">
        <f t="shared" si="0"/>
        <v>13210.120799999999</v>
      </c>
      <c r="G17" s="165">
        <f t="shared" si="1"/>
        <v>120088.1208</v>
      </c>
    </row>
    <row r="18" spans="1:7" ht="13.5" thickBot="1">
      <c r="A18" s="13" t="s">
        <v>199</v>
      </c>
      <c r="B18" s="4" t="s">
        <v>89</v>
      </c>
      <c r="C18" s="27">
        <v>12</v>
      </c>
      <c r="D18" s="94">
        <v>111178</v>
      </c>
      <c r="E18" s="117">
        <v>1400</v>
      </c>
      <c r="F18" s="94">
        <f t="shared" si="0"/>
        <v>13568.560799999999</v>
      </c>
      <c r="G18" s="165">
        <f t="shared" si="1"/>
        <v>123346.56080000001</v>
      </c>
    </row>
    <row r="19" spans="1:7" ht="13.5" thickBot="1">
      <c r="A19" s="13" t="s">
        <v>199</v>
      </c>
      <c r="B19" s="4" t="s">
        <v>124</v>
      </c>
      <c r="C19" s="27"/>
      <c r="D19" s="94">
        <v>107978</v>
      </c>
      <c r="E19" s="117">
        <v>1400</v>
      </c>
      <c r="F19" s="94">
        <f t="shared" si="0"/>
        <v>13173.040799999999</v>
      </c>
      <c r="G19" s="165">
        <f t="shared" si="1"/>
        <v>119751.0408</v>
      </c>
    </row>
    <row r="20" spans="1:7" ht="13.5" thickBot="1">
      <c r="A20" s="13" t="s">
        <v>133</v>
      </c>
      <c r="B20" s="4" t="s">
        <v>132</v>
      </c>
      <c r="C20" s="27">
        <v>12</v>
      </c>
      <c r="D20" s="94">
        <v>108198</v>
      </c>
      <c r="E20" s="117">
        <v>1400</v>
      </c>
      <c r="F20" s="94">
        <f t="shared" si="0"/>
        <v>13200.232799999998</v>
      </c>
      <c r="G20" s="165">
        <f t="shared" si="1"/>
        <v>119998.2328</v>
      </c>
    </row>
    <row r="21" spans="1:7" ht="13.5" thickBot="1">
      <c r="A21" s="13" t="s">
        <v>133</v>
      </c>
      <c r="B21" s="4" t="s">
        <v>134</v>
      </c>
      <c r="C21" s="27">
        <v>12</v>
      </c>
      <c r="D21" s="94">
        <v>108578</v>
      </c>
      <c r="E21" s="117">
        <v>1400</v>
      </c>
      <c r="F21" s="94">
        <f t="shared" si="0"/>
        <v>13247.200799999999</v>
      </c>
      <c r="G21" s="165">
        <f t="shared" si="1"/>
        <v>120425.20079999999</v>
      </c>
    </row>
    <row r="22" spans="1:7" ht="13.5" thickBot="1">
      <c r="A22" s="13" t="s">
        <v>133</v>
      </c>
      <c r="B22" s="4" t="s">
        <v>179</v>
      </c>
      <c r="C22" s="27">
        <v>10</v>
      </c>
      <c r="D22" s="94">
        <v>109878</v>
      </c>
      <c r="E22" s="117">
        <v>1400</v>
      </c>
      <c r="F22" s="94">
        <f t="shared" si="0"/>
        <v>13407.880799999999</v>
      </c>
      <c r="G22" s="165">
        <f t="shared" si="1"/>
        <v>121885.8808</v>
      </c>
    </row>
    <row r="23" spans="1:7" ht="13.5" thickBot="1">
      <c r="A23" s="13" t="s">
        <v>123</v>
      </c>
      <c r="B23" s="4" t="s">
        <v>122</v>
      </c>
      <c r="C23" s="27">
        <v>1.9</v>
      </c>
      <c r="D23" s="94">
        <v>111678</v>
      </c>
      <c r="E23" s="117">
        <v>1400</v>
      </c>
      <c r="F23" s="94">
        <f t="shared" si="0"/>
        <v>13630.360799999999</v>
      </c>
      <c r="G23" s="165">
        <f t="shared" si="1"/>
        <v>123908.36079999999</v>
      </c>
    </row>
    <row r="24" spans="1:7" ht="13.5" thickBot="1">
      <c r="A24" s="13" t="s">
        <v>133</v>
      </c>
      <c r="B24" s="4" t="s">
        <v>104</v>
      </c>
      <c r="C24" s="27">
        <v>3</v>
      </c>
      <c r="D24" s="94">
        <v>108078</v>
      </c>
      <c r="E24" s="117">
        <v>1400</v>
      </c>
      <c r="F24" s="94">
        <f t="shared" si="0"/>
        <v>13185.400799999999</v>
      </c>
      <c r="G24" s="165">
        <f t="shared" si="1"/>
        <v>119863.4008</v>
      </c>
    </row>
    <row r="25" spans="1:7" ht="13.5" thickBot="1">
      <c r="A25" s="13" t="s">
        <v>133</v>
      </c>
      <c r="B25" s="4" t="s">
        <v>113</v>
      </c>
      <c r="C25" s="27">
        <v>8</v>
      </c>
      <c r="D25" s="94">
        <v>112628</v>
      </c>
      <c r="E25" s="117">
        <v>1400</v>
      </c>
      <c r="F25" s="94">
        <f t="shared" si="0"/>
        <v>13747.780799999999</v>
      </c>
      <c r="G25" s="165">
        <f t="shared" si="1"/>
        <v>124975.78079999999</v>
      </c>
    </row>
    <row r="26" spans="1:7" ht="13.5" thickBot="1">
      <c r="A26" s="13" t="s">
        <v>133</v>
      </c>
      <c r="B26" s="4" t="s">
        <v>131</v>
      </c>
      <c r="C26" s="27"/>
      <c r="D26" s="94">
        <v>108328</v>
      </c>
      <c r="E26" s="117">
        <v>1400</v>
      </c>
      <c r="F26" s="94">
        <f t="shared" si="0"/>
        <v>13216.300799999999</v>
      </c>
      <c r="G26" s="165">
        <f t="shared" si="1"/>
        <v>120144.3008</v>
      </c>
    </row>
    <row r="27" spans="1:7" ht="13.5" thickBot="1">
      <c r="A27" s="75" t="s">
        <v>125</v>
      </c>
      <c r="B27" s="4" t="s">
        <v>180</v>
      </c>
      <c r="C27" s="27" t="s">
        <v>128</v>
      </c>
      <c r="D27" s="94">
        <v>107728</v>
      </c>
      <c r="E27" s="117">
        <v>1400</v>
      </c>
      <c r="F27" s="94">
        <f t="shared" si="0"/>
        <v>13142.140799999999</v>
      </c>
      <c r="G27" s="165">
        <f t="shared" si="1"/>
        <v>119470.14079999999</v>
      </c>
    </row>
    <row r="28" spans="1:7" ht="13.5" thickBot="1">
      <c r="A28" s="13" t="s">
        <v>2</v>
      </c>
      <c r="B28" s="4" t="s">
        <v>94</v>
      </c>
      <c r="C28" s="27" t="s">
        <v>30</v>
      </c>
      <c r="D28" s="94">
        <v>99628</v>
      </c>
      <c r="E28" s="117">
        <v>0</v>
      </c>
      <c r="F28" s="94">
        <f t="shared" si="0"/>
        <v>12314.020799999998</v>
      </c>
      <c r="G28" s="165">
        <f t="shared" si="1"/>
        <v>111942.0208</v>
      </c>
    </row>
    <row r="29" spans="1:7" ht="13.5" thickBot="1">
      <c r="A29" s="20" t="s">
        <v>2</v>
      </c>
      <c r="B29" s="21" t="s">
        <v>95</v>
      </c>
      <c r="C29" s="28" t="s">
        <v>30</v>
      </c>
      <c r="D29" s="97">
        <v>99628</v>
      </c>
      <c r="E29" s="180">
        <v>0</v>
      </c>
      <c r="F29" s="97">
        <f t="shared" si="0"/>
        <v>12314.020799999998</v>
      </c>
      <c r="G29" s="143">
        <f t="shared" si="1"/>
        <v>111942.0208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53" t="s">
        <v>24</v>
      </c>
      <c r="B31" s="255"/>
      <c r="C31" s="255"/>
      <c r="D31" s="255"/>
      <c r="E31" s="255"/>
      <c r="F31" s="255"/>
      <c r="G31" s="266"/>
    </row>
    <row r="32" spans="1:7" ht="13.5" thickBot="1">
      <c r="A32" s="238" t="s">
        <v>15</v>
      </c>
      <c r="B32" s="257"/>
      <c r="C32" s="166" t="s">
        <v>8</v>
      </c>
      <c r="D32" s="163" t="s">
        <v>0</v>
      </c>
      <c r="E32" s="163" t="s">
        <v>177</v>
      </c>
      <c r="F32" s="42" t="s">
        <v>141</v>
      </c>
      <c r="G32" s="164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06">
        <v>107283</v>
      </c>
      <c r="E33" s="117">
        <v>1400</v>
      </c>
      <c r="F33" s="106">
        <f t="shared" ref="F33:F56" si="2">(D33-E33)*12.36%</f>
        <v>13087.138799999999</v>
      </c>
      <c r="G33" s="154">
        <f t="shared" ref="G33:G56" si="3">D33-E33+F33</f>
        <v>118970.1388</v>
      </c>
    </row>
    <row r="34" spans="1:7" ht="13.5" thickBot="1">
      <c r="A34" s="13" t="s">
        <v>136</v>
      </c>
      <c r="B34" s="34" t="s">
        <v>135</v>
      </c>
      <c r="C34" s="35">
        <v>1</v>
      </c>
      <c r="D34" s="96">
        <v>108933</v>
      </c>
      <c r="E34" s="117">
        <v>1400</v>
      </c>
      <c r="F34" s="96">
        <f t="shared" si="2"/>
        <v>13291.078799999999</v>
      </c>
      <c r="G34" s="165">
        <f t="shared" si="3"/>
        <v>120824.0788</v>
      </c>
    </row>
    <row r="35" spans="1:7" ht="13.5" thickBot="1">
      <c r="A35" s="155" t="s">
        <v>139</v>
      </c>
      <c r="B35" s="34" t="s">
        <v>137</v>
      </c>
      <c r="C35" s="35">
        <v>1.2</v>
      </c>
      <c r="D35" s="96">
        <v>107983</v>
      </c>
      <c r="E35" s="117">
        <v>1400</v>
      </c>
      <c r="F35" s="96">
        <f t="shared" si="2"/>
        <v>13173.658799999999</v>
      </c>
      <c r="G35" s="165">
        <f t="shared" si="3"/>
        <v>119756.6588</v>
      </c>
    </row>
    <row r="36" spans="1:7" ht="13.5" thickBot="1">
      <c r="A36" s="155" t="s">
        <v>6</v>
      </c>
      <c r="B36" s="9" t="s">
        <v>12</v>
      </c>
      <c r="C36" s="27">
        <v>8</v>
      </c>
      <c r="D36" s="96">
        <v>108283</v>
      </c>
      <c r="E36" s="117">
        <v>1400</v>
      </c>
      <c r="F36" s="96">
        <f t="shared" si="2"/>
        <v>13210.738799999999</v>
      </c>
      <c r="G36" s="165">
        <f t="shared" si="3"/>
        <v>120093.73879999999</v>
      </c>
    </row>
    <row r="37" spans="1:7" ht="13.5" thickBot="1">
      <c r="A37" s="14" t="s">
        <v>6</v>
      </c>
      <c r="B37" s="9" t="s">
        <v>140</v>
      </c>
      <c r="C37" s="27">
        <v>8</v>
      </c>
      <c r="D37" s="96">
        <v>109783</v>
      </c>
      <c r="E37" s="117">
        <v>1400</v>
      </c>
      <c r="F37" s="96">
        <f t="shared" si="2"/>
        <v>13396.138799999999</v>
      </c>
      <c r="G37" s="165">
        <f t="shared" si="3"/>
        <v>121779.1388</v>
      </c>
    </row>
    <row r="38" spans="1:7" ht="13.5" thickBot="1">
      <c r="A38" s="14" t="s">
        <v>26</v>
      </c>
      <c r="B38" s="9" t="s">
        <v>27</v>
      </c>
      <c r="C38" s="27">
        <v>8</v>
      </c>
      <c r="D38" s="96">
        <v>105573</v>
      </c>
      <c r="E38" s="117">
        <v>1400</v>
      </c>
      <c r="F38" s="96">
        <f t="shared" si="2"/>
        <v>12875.782799999999</v>
      </c>
      <c r="G38" s="165">
        <f t="shared" si="3"/>
        <v>117048.7828</v>
      </c>
    </row>
    <row r="39" spans="1:7" ht="13.5" thickBot="1">
      <c r="A39" s="14" t="s">
        <v>26</v>
      </c>
      <c r="B39" s="9" t="s">
        <v>112</v>
      </c>
      <c r="C39" s="27">
        <v>18</v>
      </c>
      <c r="D39" s="96">
        <v>106783</v>
      </c>
      <c r="E39" s="117">
        <v>1400</v>
      </c>
      <c r="F39" s="96">
        <f t="shared" si="2"/>
        <v>13025.3388</v>
      </c>
      <c r="G39" s="165">
        <f t="shared" si="3"/>
        <v>118408.3388</v>
      </c>
    </row>
    <row r="40" spans="1:7" ht="13.5" thickBot="1">
      <c r="A40" s="14" t="s">
        <v>10</v>
      </c>
      <c r="B40" s="9" t="s">
        <v>9</v>
      </c>
      <c r="C40" s="27">
        <v>1.2</v>
      </c>
      <c r="D40" s="96">
        <v>109663</v>
      </c>
      <c r="E40" s="117">
        <v>1400</v>
      </c>
      <c r="F40" s="96">
        <f t="shared" si="2"/>
        <v>13381.306799999998</v>
      </c>
      <c r="G40" s="165">
        <f t="shared" si="3"/>
        <v>121644.30679999999</v>
      </c>
    </row>
    <row r="41" spans="1:7" ht="13.5" thickBot="1">
      <c r="A41" s="14" t="s">
        <v>78</v>
      </c>
      <c r="B41" s="9" t="s">
        <v>76</v>
      </c>
      <c r="C41" s="27">
        <v>0.35</v>
      </c>
      <c r="D41" s="96">
        <v>115816</v>
      </c>
      <c r="E41" s="117">
        <v>1400</v>
      </c>
      <c r="F41" s="96">
        <f t="shared" si="2"/>
        <v>14141.817599999998</v>
      </c>
      <c r="G41" s="165">
        <f t="shared" si="3"/>
        <v>128557.81759999999</v>
      </c>
    </row>
    <row r="42" spans="1:7" ht="13.5" thickBot="1">
      <c r="A42" s="14" t="s">
        <v>79</v>
      </c>
      <c r="B42" s="4" t="s">
        <v>77</v>
      </c>
      <c r="C42" s="27">
        <v>0.12</v>
      </c>
      <c r="D42" s="96">
        <v>112616</v>
      </c>
      <c r="E42" s="117">
        <v>1400</v>
      </c>
      <c r="F42" s="96">
        <f t="shared" si="2"/>
        <v>13746.297599999998</v>
      </c>
      <c r="G42" s="165">
        <f t="shared" si="3"/>
        <v>124962.29759999999</v>
      </c>
    </row>
    <row r="43" spans="1:7" ht="13.5" thickBot="1">
      <c r="A43" s="93" t="s">
        <v>11</v>
      </c>
      <c r="B43" s="104" t="s">
        <v>151</v>
      </c>
      <c r="C43" s="27">
        <v>0.28000000000000003</v>
      </c>
      <c r="D43" s="96">
        <v>111273</v>
      </c>
      <c r="E43" s="117">
        <v>1400</v>
      </c>
      <c r="F43" s="96">
        <f t="shared" si="2"/>
        <v>13580.302799999999</v>
      </c>
      <c r="G43" s="165">
        <f t="shared" si="3"/>
        <v>123453.3028</v>
      </c>
    </row>
    <row r="44" spans="1:7" ht="13.5" thickBot="1">
      <c r="A44" s="93" t="s">
        <v>11</v>
      </c>
      <c r="B44" s="104" t="s">
        <v>149</v>
      </c>
      <c r="C44" s="27">
        <v>0.22</v>
      </c>
      <c r="D44" s="96">
        <v>111273</v>
      </c>
      <c r="E44" s="117">
        <v>1400</v>
      </c>
      <c r="F44" s="96">
        <f t="shared" si="2"/>
        <v>13580.302799999999</v>
      </c>
      <c r="G44" s="165">
        <f t="shared" si="3"/>
        <v>123453.3028</v>
      </c>
    </row>
    <row r="45" spans="1:7" ht="13.5" thickBot="1">
      <c r="A45" s="14" t="s">
        <v>120</v>
      </c>
      <c r="B45" s="9" t="s">
        <v>121</v>
      </c>
      <c r="C45" s="27">
        <v>0.3</v>
      </c>
      <c r="D45" s="96">
        <v>110083</v>
      </c>
      <c r="E45" s="117">
        <v>1400</v>
      </c>
      <c r="F45" s="96">
        <f t="shared" si="2"/>
        <v>13433.218799999999</v>
      </c>
      <c r="G45" s="165">
        <f t="shared" si="3"/>
        <v>122116.2188</v>
      </c>
    </row>
    <row r="46" spans="1:7" ht="13.5" thickBot="1">
      <c r="A46" s="14" t="s">
        <v>36</v>
      </c>
      <c r="B46" s="9" t="s">
        <v>37</v>
      </c>
      <c r="C46" s="27">
        <v>0.43</v>
      </c>
      <c r="D46" s="96">
        <v>116133</v>
      </c>
      <c r="E46" s="117">
        <v>1400</v>
      </c>
      <c r="F46" s="96">
        <f t="shared" si="2"/>
        <v>14180.998799999999</v>
      </c>
      <c r="G46" s="165">
        <f t="shared" si="3"/>
        <v>128913.9988</v>
      </c>
    </row>
    <row r="47" spans="1:7" ht="13.5" thickBot="1">
      <c r="A47" s="14" t="s">
        <v>36</v>
      </c>
      <c r="B47" s="9" t="s">
        <v>118</v>
      </c>
      <c r="C47" s="27">
        <v>0.22</v>
      </c>
      <c r="D47" s="96">
        <v>117583</v>
      </c>
      <c r="E47" s="117">
        <v>1400</v>
      </c>
      <c r="F47" s="96">
        <f t="shared" si="2"/>
        <v>14360.218799999999</v>
      </c>
      <c r="G47" s="165">
        <f t="shared" si="3"/>
        <v>130543.2188</v>
      </c>
    </row>
    <row r="48" spans="1:7" ht="13.5" thickBot="1">
      <c r="A48" s="14" t="s">
        <v>36</v>
      </c>
      <c r="B48" s="9" t="s">
        <v>38</v>
      </c>
      <c r="C48" s="27">
        <v>0.33</v>
      </c>
      <c r="D48" s="96">
        <v>117626</v>
      </c>
      <c r="E48" s="117">
        <v>1400</v>
      </c>
      <c r="F48" s="96">
        <f t="shared" si="2"/>
        <v>14365.533599999999</v>
      </c>
      <c r="G48" s="165">
        <f t="shared" si="3"/>
        <v>130591.5336</v>
      </c>
    </row>
    <row r="49" spans="1:7" ht="13.5" thickBot="1">
      <c r="A49" s="13" t="s">
        <v>36</v>
      </c>
      <c r="B49" s="4" t="s">
        <v>114</v>
      </c>
      <c r="C49" s="27"/>
      <c r="D49" s="96">
        <v>111003</v>
      </c>
      <c r="E49" s="117">
        <v>1400</v>
      </c>
      <c r="F49" s="96">
        <f t="shared" si="2"/>
        <v>13546.930799999998</v>
      </c>
      <c r="G49" s="165">
        <f t="shared" si="3"/>
        <v>123149.9308</v>
      </c>
    </row>
    <row r="50" spans="1:7" ht="13.5" thickBot="1">
      <c r="A50" s="13" t="s">
        <v>36</v>
      </c>
      <c r="B50" s="4" t="s">
        <v>145</v>
      </c>
      <c r="C50" s="27"/>
      <c r="D50" s="96">
        <v>113973</v>
      </c>
      <c r="E50" s="117">
        <v>1400</v>
      </c>
      <c r="F50" s="96">
        <f t="shared" si="2"/>
        <v>13914.022799999999</v>
      </c>
      <c r="G50" s="165">
        <f t="shared" si="3"/>
        <v>126487.02280000001</v>
      </c>
    </row>
    <row r="51" spans="1:7" ht="13.5" thickBot="1">
      <c r="A51" s="13" t="s">
        <v>36</v>
      </c>
      <c r="B51" s="4" t="s">
        <v>138</v>
      </c>
      <c r="C51" s="27"/>
      <c r="D51" s="96">
        <v>111193</v>
      </c>
      <c r="E51" s="117">
        <v>1400</v>
      </c>
      <c r="F51" s="96">
        <f t="shared" si="2"/>
        <v>13570.414799999999</v>
      </c>
      <c r="G51" s="165">
        <f t="shared" si="3"/>
        <v>123363.4148</v>
      </c>
    </row>
    <row r="52" spans="1:7" ht="13.5" thickBot="1">
      <c r="A52" s="14" t="s">
        <v>2</v>
      </c>
      <c r="B52" s="9" t="s">
        <v>3</v>
      </c>
      <c r="C52" s="27" t="s">
        <v>30</v>
      </c>
      <c r="D52" s="96">
        <v>101383</v>
      </c>
      <c r="E52" s="117">
        <v>0</v>
      </c>
      <c r="F52" s="96">
        <f t="shared" si="2"/>
        <v>12530.938799999998</v>
      </c>
      <c r="G52" s="165">
        <f t="shared" si="3"/>
        <v>113913.9388</v>
      </c>
    </row>
    <row r="53" spans="1:7" ht="13.5" thickBot="1">
      <c r="A53" s="14" t="s">
        <v>2</v>
      </c>
      <c r="B53" s="9" t="s">
        <v>4</v>
      </c>
      <c r="C53" s="27" t="s">
        <v>30</v>
      </c>
      <c r="D53" s="96">
        <v>102283</v>
      </c>
      <c r="E53" s="117">
        <v>0</v>
      </c>
      <c r="F53" s="96">
        <f t="shared" si="2"/>
        <v>12642.178799999998</v>
      </c>
      <c r="G53" s="165">
        <f t="shared" si="3"/>
        <v>114925.17879999999</v>
      </c>
    </row>
    <row r="54" spans="1:7" ht="13.5" thickBot="1">
      <c r="A54" s="13" t="s">
        <v>2</v>
      </c>
      <c r="B54" s="4" t="s">
        <v>14</v>
      </c>
      <c r="C54" s="27" t="s">
        <v>30</v>
      </c>
      <c r="D54" s="96">
        <v>105333</v>
      </c>
      <c r="E54" s="117">
        <v>0</v>
      </c>
      <c r="F54" s="96">
        <f t="shared" si="2"/>
        <v>13019.158799999999</v>
      </c>
      <c r="G54" s="165">
        <f t="shared" si="3"/>
        <v>118352.1588</v>
      </c>
    </row>
    <row r="55" spans="1:7" ht="13.5" thickBot="1">
      <c r="A55" s="14" t="s">
        <v>2</v>
      </c>
      <c r="B55" s="9" t="s">
        <v>5</v>
      </c>
      <c r="C55" s="27" t="s">
        <v>30</v>
      </c>
      <c r="D55" s="96">
        <v>101073</v>
      </c>
      <c r="E55" s="117">
        <v>0</v>
      </c>
      <c r="F55" s="96">
        <f t="shared" si="2"/>
        <v>12492.622799999999</v>
      </c>
      <c r="G55" s="165">
        <f t="shared" si="3"/>
        <v>113565.6228</v>
      </c>
    </row>
    <row r="56" spans="1:7" ht="13.5" thickBot="1">
      <c r="A56" s="50" t="s">
        <v>2</v>
      </c>
      <c r="B56" s="51" t="s">
        <v>31</v>
      </c>
      <c r="C56" s="28" t="s">
        <v>30</v>
      </c>
      <c r="D56" s="107">
        <v>106773</v>
      </c>
      <c r="E56" s="180">
        <v>0</v>
      </c>
      <c r="F56" s="107">
        <f t="shared" si="2"/>
        <v>13197.142799999998</v>
      </c>
      <c r="G56" s="143">
        <f t="shared" si="3"/>
        <v>119970.1428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36" t="s">
        <v>28</v>
      </c>
      <c r="B58" s="258"/>
      <c r="C58" s="258"/>
      <c r="D58" s="258"/>
      <c r="E58" s="258"/>
      <c r="F58" s="258"/>
      <c r="G58" s="267"/>
    </row>
    <row r="59" spans="1:7" ht="13.5" thickBot="1">
      <c r="A59" s="247" t="s">
        <v>15</v>
      </c>
      <c r="B59" s="248"/>
      <c r="C59" s="42" t="s">
        <v>8</v>
      </c>
      <c r="D59" s="163" t="s">
        <v>0</v>
      </c>
      <c r="E59" s="163" t="s">
        <v>177</v>
      </c>
      <c r="F59" s="42" t="s">
        <v>141</v>
      </c>
      <c r="G59" s="164" t="s">
        <v>1</v>
      </c>
    </row>
    <row r="60" spans="1:7" ht="13.5" thickBot="1">
      <c r="A60" s="111" t="s">
        <v>33</v>
      </c>
      <c r="B60" s="112" t="s">
        <v>91</v>
      </c>
      <c r="C60" s="46">
        <v>0.92</v>
      </c>
      <c r="D60" s="113">
        <v>112683</v>
      </c>
      <c r="E60" s="117">
        <v>1400</v>
      </c>
      <c r="F60" s="106">
        <f t="shared" ref="F60:F69" si="4">(D60-E60)*12.36%</f>
        <v>13754.578799999999</v>
      </c>
      <c r="G60" s="154">
        <f t="shared" ref="G60:G69" si="5">D60-E60+F60</f>
        <v>125037.5788</v>
      </c>
    </row>
    <row r="61" spans="1:7" ht="13.5" thickBot="1">
      <c r="A61" s="54" t="s">
        <v>33</v>
      </c>
      <c r="B61" s="55" t="s">
        <v>90</v>
      </c>
      <c r="C61" s="35">
        <v>2</v>
      </c>
      <c r="D61" s="98">
        <v>112683</v>
      </c>
      <c r="E61" s="117">
        <v>1400</v>
      </c>
      <c r="F61" s="96">
        <f t="shared" si="4"/>
        <v>13754.578799999999</v>
      </c>
      <c r="G61" s="165">
        <f t="shared" si="5"/>
        <v>125037.5788</v>
      </c>
    </row>
    <row r="62" spans="1:7" ht="13.5" thickBot="1">
      <c r="A62" s="54" t="s">
        <v>33</v>
      </c>
      <c r="B62" s="55" t="s">
        <v>158</v>
      </c>
      <c r="C62" s="35">
        <v>2</v>
      </c>
      <c r="D62" s="98">
        <v>113183</v>
      </c>
      <c r="E62" s="117">
        <v>1400</v>
      </c>
      <c r="F62" s="96">
        <f t="shared" si="4"/>
        <v>13816.378799999999</v>
      </c>
      <c r="G62" s="165">
        <f t="shared" si="5"/>
        <v>125599.37880000001</v>
      </c>
    </row>
    <row r="63" spans="1:7" ht="13.5" thickBot="1">
      <c r="A63" s="24" t="s">
        <v>82</v>
      </c>
      <c r="B63" s="18" t="s">
        <v>13</v>
      </c>
      <c r="C63" s="27">
        <v>4.2</v>
      </c>
      <c r="D63" s="99">
        <v>111883</v>
      </c>
      <c r="E63" s="117">
        <v>1400</v>
      </c>
      <c r="F63" s="96">
        <f t="shared" si="4"/>
        <v>13655.698799999998</v>
      </c>
      <c r="G63" s="165">
        <f t="shared" si="5"/>
        <v>124138.6988</v>
      </c>
    </row>
    <row r="64" spans="1:7" ht="13.5" thickBot="1">
      <c r="A64" s="24" t="s">
        <v>40</v>
      </c>
      <c r="B64" s="18" t="s">
        <v>39</v>
      </c>
      <c r="C64" s="27">
        <v>6.5</v>
      </c>
      <c r="D64" s="99">
        <v>115183</v>
      </c>
      <c r="E64" s="117">
        <v>1400</v>
      </c>
      <c r="F64" s="96">
        <f t="shared" si="4"/>
        <v>14063.578799999999</v>
      </c>
      <c r="G64" s="165">
        <f t="shared" si="5"/>
        <v>127846.5788</v>
      </c>
    </row>
    <row r="65" spans="1:8" ht="13.5" thickBot="1">
      <c r="A65" s="24" t="s">
        <v>88</v>
      </c>
      <c r="B65" s="18" t="s">
        <v>87</v>
      </c>
      <c r="C65" s="27">
        <v>30</v>
      </c>
      <c r="D65" s="99">
        <v>118033</v>
      </c>
      <c r="E65" s="117">
        <v>1400</v>
      </c>
      <c r="F65" s="96">
        <f t="shared" si="4"/>
        <v>14415.838799999998</v>
      </c>
      <c r="G65" s="165">
        <f t="shared" si="5"/>
        <v>131048.8388</v>
      </c>
    </row>
    <row r="66" spans="1:8" ht="13.5" thickBot="1">
      <c r="A66" s="24" t="s">
        <v>81</v>
      </c>
      <c r="B66" s="18" t="s">
        <v>80</v>
      </c>
      <c r="C66" s="27">
        <v>50</v>
      </c>
      <c r="D66" s="99">
        <v>118333</v>
      </c>
      <c r="E66" s="117">
        <v>1400</v>
      </c>
      <c r="F66" s="96">
        <f t="shared" si="4"/>
        <v>14452.918799999999</v>
      </c>
      <c r="G66" s="165">
        <f t="shared" si="5"/>
        <v>131385.91879999998</v>
      </c>
    </row>
    <row r="67" spans="1:8" ht="13.5" thickBot="1">
      <c r="A67" s="24" t="s">
        <v>2</v>
      </c>
      <c r="B67" s="18" t="s">
        <v>32</v>
      </c>
      <c r="C67" s="27" t="s">
        <v>30</v>
      </c>
      <c r="D67" s="99">
        <v>107383</v>
      </c>
      <c r="E67" s="117">
        <v>0</v>
      </c>
      <c r="F67" s="96">
        <f t="shared" si="4"/>
        <v>13272.538799999998</v>
      </c>
      <c r="G67" s="165">
        <f t="shared" si="5"/>
        <v>120655.53879999999</v>
      </c>
    </row>
    <row r="68" spans="1:8" ht="13.5" thickBot="1">
      <c r="A68" s="24" t="s">
        <v>2</v>
      </c>
      <c r="B68" s="18" t="s">
        <v>34</v>
      </c>
      <c r="C68" s="27" t="s">
        <v>30</v>
      </c>
      <c r="D68" s="99">
        <v>109483</v>
      </c>
      <c r="E68" s="117">
        <v>0</v>
      </c>
      <c r="F68" s="96">
        <f t="shared" si="4"/>
        <v>13532.098799999998</v>
      </c>
      <c r="G68" s="165">
        <f t="shared" si="5"/>
        <v>123015.09879999999</v>
      </c>
    </row>
    <row r="69" spans="1:8" ht="13.5" thickBot="1">
      <c r="A69" s="53" t="s">
        <v>2</v>
      </c>
      <c r="B69" s="25" t="s">
        <v>35</v>
      </c>
      <c r="C69" s="28" t="s">
        <v>30</v>
      </c>
      <c r="D69" s="100">
        <v>108933</v>
      </c>
      <c r="E69" s="180">
        <v>0</v>
      </c>
      <c r="F69" s="107">
        <f t="shared" si="4"/>
        <v>13464.118799999998</v>
      </c>
      <c r="G69" s="143">
        <f t="shared" si="5"/>
        <v>122397.1188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35" customFormat="1">
      <c r="A72" s="162" t="s">
        <v>193</v>
      </c>
    </row>
    <row r="74" spans="1:8">
      <c r="A74" s="156" t="s">
        <v>181</v>
      </c>
      <c r="B74" s="127"/>
      <c r="C74" s="127"/>
      <c r="D74" s="127"/>
      <c r="E74" s="127"/>
      <c r="F74" s="127"/>
      <c r="G74" s="127"/>
      <c r="H74" s="127"/>
    </row>
    <row r="75" spans="1:8" ht="13.5" thickBot="1">
      <c r="A75" s="79"/>
      <c r="B75" s="79"/>
      <c r="C75" s="79"/>
      <c r="D75" s="79"/>
      <c r="E75" s="79"/>
      <c r="F75" s="79"/>
      <c r="G75" s="79"/>
      <c r="H75" s="79"/>
    </row>
    <row r="76" spans="1:8" ht="13.5" thickBot="1">
      <c r="A76" s="157" t="s">
        <v>182</v>
      </c>
      <c r="B76" s="158">
        <v>150</v>
      </c>
      <c r="C76" s="129"/>
      <c r="D76" s="134"/>
      <c r="E76" s="134"/>
      <c r="F76" s="134"/>
      <c r="G76" s="134"/>
      <c r="H76" s="79"/>
    </row>
    <row r="77" spans="1:8" ht="13.5" thickBot="1">
      <c r="A77" s="159" t="s">
        <v>183</v>
      </c>
      <c r="B77" s="160">
        <v>50</v>
      </c>
      <c r="C77" s="67"/>
      <c r="D77" s="125"/>
      <c r="E77" s="125"/>
      <c r="F77" s="125"/>
      <c r="G77" s="12"/>
      <c r="H77" s="79"/>
    </row>
    <row r="78" spans="1:8" ht="13.5" thickBot="1">
      <c r="A78" s="159" t="s">
        <v>184</v>
      </c>
      <c r="B78" s="160">
        <v>500</v>
      </c>
      <c r="C78" s="67"/>
      <c r="D78" s="125"/>
      <c r="E78" s="125"/>
      <c r="F78" s="125"/>
      <c r="G78" s="12"/>
      <c r="H78" s="79"/>
    </row>
    <row r="79" spans="1:8" ht="13.5" thickBot="1">
      <c r="A79" s="159" t="s">
        <v>183</v>
      </c>
      <c r="B79" s="160">
        <v>50</v>
      </c>
      <c r="C79" s="79"/>
      <c r="D79" s="79"/>
      <c r="E79" s="79"/>
      <c r="F79" s="79"/>
      <c r="G79" s="79"/>
      <c r="H79" s="79"/>
    </row>
    <row r="80" spans="1:8" ht="13.5" thickBot="1">
      <c r="A80" s="159" t="s">
        <v>184</v>
      </c>
      <c r="B80" s="160">
        <v>500</v>
      </c>
    </row>
    <row r="81" spans="1:2" ht="13.5" thickBot="1">
      <c r="A81" s="159" t="s">
        <v>185</v>
      </c>
      <c r="B81" s="160">
        <v>900</v>
      </c>
    </row>
    <row r="82" spans="1:2" ht="13.5" thickBot="1">
      <c r="A82" s="159" t="s">
        <v>186</v>
      </c>
      <c r="B82" s="160">
        <v>1400</v>
      </c>
    </row>
    <row r="83" spans="1:2" ht="13.5" thickBot="1">
      <c r="A83" s="159" t="s">
        <v>187</v>
      </c>
      <c r="B83" s="160">
        <v>600</v>
      </c>
    </row>
    <row r="84" spans="1:2" ht="13.5" thickBot="1">
      <c r="A84" s="159" t="s">
        <v>187</v>
      </c>
      <c r="B84" s="160">
        <v>600</v>
      </c>
    </row>
    <row r="85" spans="1:2" ht="13.5" thickBot="1">
      <c r="A85" s="159" t="s">
        <v>188</v>
      </c>
      <c r="B85" s="160">
        <v>200</v>
      </c>
    </row>
    <row r="86" spans="1:2" ht="13.5" thickBot="1">
      <c r="A86" s="159" t="s">
        <v>189</v>
      </c>
      <c r="B86" s="160">
        <v>500</v>
      </c>
    </row>
    <row r="87" spans="1:2" ht="13.5" thickBot="1">
      <c r="A87" s="159" t="s">
        <v>190</v>
      </c>
      <c r="B87" s="160">
        <v>700</v>
      </c>
    </row>
    <row r="88" spans="1:2" ht="13.5" thickBot="1">
      <c r="A88" s="159" t="s">
        <v>191</v>
      </c>
      <c r="B88" s="160">
        <v>200</v>
      </c>
    </row>
    <row r="90" spans="1:2">
      <c r="A90" s="161" t="s">
        <v>192</v>
      </c>
    </row>
  </sheetData>
  <mergeCells count="11">
    <mergeCell ref="A31:G31"/>
    <mergeCell ref="A32:B32"/>
    <mergeCell ref="A58:G58"/>
    <mergeCell ref="A59:B59"/>
    <mergeCell ref="A7:H7"/>
    <mergeCell ref="A10:G10"/>
    <mergeCell ref="A11:B11"/>
    <mergeCell ref="A2:H2"/>
    <mergeCell ref="A4:G4"/>
    <mergeCell ref="A5:G5"/>
    <mergeCell ref="A6:G6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colBreaks count="1" manualBreakCount="1">
    <brk id="7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1"/>
  <sheetViews>
    <sheetView topLeftCell="B1" workbookViewId="0">
      <selection activeCell="M26" sqref="M2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</cols>
  <sheetData>
    <row r="1" spans="1:14" ht="23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78"/>
      <c r="M1" s="78"/>
      <c r="N1" s="78"/>
    </row>
    <row r="2" spans="1:14" ht="16.5">
      <c r="A2" s="228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79"/>
      <c r="N2" s="79"/>
    </row>
    <row r="3" spans="1:14" ht="15">
      <c r="A3" s="86"/>
      <c r="B3" s="223" t="s">
        <v>106</v>
      </c>
      <c r="C3" s="223"/>
      <c r="D3" s="223"/>
      <c r="E3" s="223"/>
      <c r="F3" s="223"/>
      <c r="G3" s="223"/>
      <c r="H3" s="223"/>
      <c r="I3" s="223"/>
      <c r="J3" s="223"/>
      <c r="K3" s="223"/>
      <c r="L3" s="79"/>
      <c r="M3" s="79"/>
      <c r="N3" s="79"/>
    </row>
    <row r="4" spans="1:14" ht="15">
      <c r="A4" s="86"/>
      <c r="B4" s="223" t="s">
        <v>107</v>
      </c>
      <c r="C4" s="223"/>
      <c r="D4" s="223"/>
      <c r="E4" s="223"/>
      <c r="F4" s="223"/>
      <c r="G4" s="223"/>
      <c r="H4" s="223"/>
      <c r="I4" s="223"/>
      <c r="J4" s="223"/>
      <c r="K4" s="223"/>
      <c r="L4" s="79"/>
      <c r="M4" s="79"/>
      <c r="N4" s="79"/>
    </row>
    <row r="5" spans="1:14" ht="15">
      <c r="A5" s="86"/>
      <c r="B5" s="223" t="s">
        <v>108</v>
      </c>
      <c r="C5" s="223"/>
      <c r="D5" s="223"/>
      <c r="E5" s="223"/>
      <c r="F5" s="223"/>
      <c r="G5" s="223"/>
      <c r="H5" s="223"/>
      <c r="I5" s="223"/>
      <c r="J5" s="223"/>
      <c r="K5" s="223"/>
      <c r="L5" s="79"/>
      <c r="M5" s="79"/>
      <c r="N5" s="79"/>
    </row>
    <row r="6" spans="1:14" ht="18.75" thickBot="1">
      <c r="A6" s="224" t="s">
        <v>109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"/>
      <c r="M6" s="2"/>
      <c r="N6" s="2"/>
    </row>
    <row r="7" spans="1:14">
      <c r="L7" s="141"/>
      <c r="M7" s="78"/>
      <c r="N7" s="1"/>
    </row>
    <row r="8" spans="1:14" ht="13.5" thickBot="1">
      <c r="L8" s="142"/>
      <c r="M8" s="79"/>
      <c r="N8" s="80"/>
    </row>
    <row r="9" spans="1:14" ht="16.5" customHeight="1" thickBot="1">
      <c r="A9" s="236" t="s">
        <v>205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0" t="s">
        <v>159</v>
      </c>
      <c r="M9" s="231"/>
      <c r="N9" s="232"/>
    </row>
    <row r="10" spans="1:14" ht="16.5" customHeight="1" thickBot="1">
      <c r="A10" s="236" t="s">
        <v>29</v>
      </c>
      <c r="B10" s="237"/>
      <c r="C10" s="237"/>
      <c r="D10" s="237"/>
      <c r="E10" s="237"/>
      <c r="F10" s="237"/>
      <c r="G10" s="237"/>
      <c r="H10" s="237"/>
      <c r="I10" s="268"/>
      <c r="J10" s="119"/>
      <c r="K10" s="102"/>
      <c r="L10" s="233"/>
      <c r="M10" s="234"/>
      <c r="N10" s="235"/>
    </row>
    <row r="11" spans="1:14" ht="17.25" thickBot="1">
      <c r="A11" s="247" t="s">
        <v>15</v>
      </c>
      <c r="B11" s="248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82" t="s">
        <v>74</v>
      </c>
      <c r="L11" s="62" t="s">
        <v>160</v>
      </c>
      <c r="M11" s="63"/>
      <c r="N11" s="137">
        <v>300</v>
      </c>
    </row>
    <row r="12" spans="1:14" ht="17.25" thickBot="1">
      <c r="A12" s="44" t="s">
        <v>198</v>
      </c>
      <c r="B12" s="45" t="s">
        <v>130</v>
      </c>
      <c r="C12" s="46">
        <v>11</v>
      </c>
      <c r="D12" s="106">
        <v>106047</v>
      </c>
      <c r="E12" s="47">
        <v>0</v>
      </c>
      <c r="F12" s="47">
        <v>1400</v>
      </c>
      <c r="G12" s="47">
        <f>(D12-E12-F12)*12.36%</f>
        <v>12934.369199999999</v>
      </c>
      <c r="H12" s="47">
        <v>854.04</v>
      </c>
      <c r="I12" s="47">
        <f>(D12-E12-F12+G12+H12)*0.5%</f>
        <v>592.17704600000002</v>
      </c>
      <c r="J12" s="48">
        <f>D12-E12-F12+G12+H12+I12</f>
        <v>119027.58624599999</v>
      </c>
      <c r="K12" s="49">
        <f>J12-G12</f>
        <v>106093.21704599999</v>
      </c>
      <c r="L12" s="65" t="s">
        <v>161</v>
      </c>
      <c r="M12" s="65"/>
      <c r="N12" s="138">
        <v>400</v>
      </c>
    </row>
    <row r="13" spans="1:14" ht="17.25" thickBot="1">
      <c r="A13" s="13" t="s">
        <v>198</v>
      </c>
      <c r="B13" s="4" t="s">
        <v>126</v>
      </c>
      <c r="C13" s="27" t="s">
        <v>129</v>
      </c>
      <c r="D13" s="94">
        <v>105301</v>
      </c>
      <c r="E13" s="5">
        <v>0</v>
      </c>
      <c r="F13" s="5">
        <v>1400</v>
      </c>
      <c r="G13" s="5">
        <f t="shared" ref="G13:G29" si="0">(D13-E13-F13)*12.36%</f>
        <v>12842.163599999998</v>
      </c>
      <c r="H13" s="47">
        <v>854.04</v>
      </c>
      <c r="I13" s="5">
        <f>(D13-E13-F13+G13+H13)*0.5%</f>
        <v>587.98601799999994</v>
      </c>
      <c r="J13" s="6">
        <f>D13-E13-F13+G13+H13+I13</f>
        <v>118185.18961799999</v>
      </c>
      <c r="K13" s="15">
        <f>J13-G13</f>
        <v>105343.02601799999</v>
      </c>
      <c r="L13" s="65" t="s">
        <v>162</v>
      </c>
      <c r="M13" s="65"/>
      <c r="N13" s="138">
        <v>500</v>
      </c>
    </row>
    <row r="14" spans="1:14" ht="17.25" thickBot="1">
      <c r="A14" s="13" t="s">
        <v>198</v>
      </c>
      <c r="B14" s="4" t="s">
        <v>22</v>
      </c>
      <c r="C14" s="27">
        <v>6</v>
      </c>
      <c r="D14" s="94">
        <v>106052</v>
      </c>
      <c r="E14" s="5">
        <v>0</v>
      </c>
      <c r="F14" s="5">
        <v>1400</v>
      </c>
      <c r="G14" s="5">
        <f t="shared" si="0"/>
        <v>12934.9872</v>
      </c>
      <c r="H14" s="47">
        <v>854.04</v>
      </c>
      <c r="I14" s="5">
        <f>(D14-E14-F14+G14+H14)*0.5%</f>
        <v>592.20513600000004</v>
      </c>
      <c r="J14" s="6">
        <f>D14-E14-F14+G14+H14+I14</f>
        <v>119033.232336</v>
      </c>
      <c r="K14" s="15">
        <f>J14-G14</f>
        <v>106098.245136</v>
      </c>
      <c r="L14" s="65" t="s">
        <v>163</v>
      </c>
      <c r="M14" s="65"/>
      <c r="N14" s="138">
        <v>600</v>
      </c>
    </row>
    <row r="15" spans="1:14" ht="17.25" thickBot="1">
      <c r="A15" s="13" t="s">
        <v>198</v>
      </c>
      <c r="B15" s="4" t="s">
        <v>23</v>
      </c>
      <c r="C15" s="27">
        <v>3</v>
      </c>
      <c r="D15" s="94">
        <v>106049</v>
      </c>
      <c r="E15" s="5">
        <v>0</v>
      </c>
      <c r="F15" s="5">
        <v>1400</v>
      </c>
      <c r="G15" s="5">
        <f t="shared" si="0"/>
        <v>12934.616399999999</v>
      </c>
      <c r="H15" s="47">
        <v>854.04</v>
      </c>
      <c r="I15" s="5">
        <f>(D15-E15-F15+G15+H15)*0.5%</f>
        <v>592.18828199999996</v>
      </c>
      <c r="J15" s="6">
        <f>D15-E15-F15+G15+H15+I15</f>
        <v>119029.844682</v>
      </c>
      <c r="K15" s="15">
        <f>J15-G15</f>
        <v>106095.228282</v>
      </c>
      <c r="L15" s="65" t="s">
        <v>164</v>
      </c>
      <c r="M15" s="65"/>
      <c r="N15" s="138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4">
        <v>107738</v>
      </c>
      <c r="E16" s="116">
        <v>0</v>
      </c>
      <c r="F16" s="5">
        <v>1400</v>
      </c>
      <c r="G16" s="5">
        <f t="shared" si="0"/>
        <v>13143.376799999998</v>
      </c>
      <c r="H16" s="47">
        <v>854.04</v>
      </c>
      <c r="I16" s="5">
        <f t="shared" ref="I16:I27" si="1">(D16-E16-F16+G16+H16)*0.5%</f>
        <v>601.67708399999992</v>
      </c>
      <c r="J16" s="6">
        <f t="shared" ref="J16:J27" si="2">D16-E16-F16+G16+H16+I16</f>
        <v>120937.09388399999</v>
      </c>
      <c r="K16" s="15">
        <f t="shared" ref="K16:K27" si="3">J16-G16</f>
        <v>107793.71708399999</v>
      </c>
      <c r="L16" s="65" t="s">
        <v>165</v>
      </c>
      <c r="M16" s="65"/>
      <c r="N16" s="138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4">
        <v>109581</v>
      </c>
      <c r="E17" s="5">
        <v>0</v>
      </c>
      <c r="F17" s="5">
        <v>1400</v>
      </c>
      <c r="G17" s="5">
        <f t="shared" si="0"/>
        <v>13371.171599999998</v>
      </c>
      <c r="H17" s="47">
        <v>854.04</v>
      </c>
      <c r="I17" s="5">
        <f t="shared" si="1"/>
        <v>612.03105800000003</v>
      </c>
      <c r="J17" s="6">
        <f t="shared" si="2"/>
        <v>123018.24265799999</v>
      </c>
      <c r="K17" s="15">
        <f t="shared" si="3"/>
        <v>109647.07105799999</v>
      </c>
      <c r="L17" s="81" t="s">
        <v>166</v>
      </c>
      <c r="M17" s="81"/>
      <c r="N17" s="140">
        <v>900</v>
      </c>
    </row>
    <row r="18" spans="1:14" ht="13.5" thickBot="1">
      <c r="A18" s="13" t="s">
        <v>199</v>
      </c>
      <c r="B18" s="4" t="s">
        <v>89</v>
      </c>
      <c r="C18" s="27">
        <v>12</v>
      </c>
      <c r="D18" s="94">
        <v>112818</v>
      </c>
      <c r="E18" s="5">
        <v>0</v>
      </c>
      <c r="F18" s="5">
        <v>1400</v>
      </c>
      <c r="G18" s="5">
        <f t="shared" si="0"/>
        <v>13771.264799999999</v>
      </c>
      <c r="H18" s="47">
        <v>854.04</v>
      </c>
      <c r="I18" s="5">
        <f t="shared" si="1"/>
        <v>630.21652400000005</v>
      </c>
      <c r="J18" s="6">
        <f t="shared" si="2"/>
        <v>126673.521324</v>
      </c>
      <c r="K18" s="15">
        <f t="shared" si="3"/>
        <v>112902.256524</v>
      </c>
    </row>
    <row r="19" spans="1:14" ht="17.25" thickBot="1">
      <c r="A19" s="13" t="s">
        <v>123</v>
      </c>
      <c r="B19" s="4" t="s">
        <v>122</v>
      </c>
      <c r="C19" s="27">
        <v>1.9</v>
      </c>
      <c r="D19" s="94">
        <v>112816</v>
      </c>
      <c r="E19" s="5">
        <v>0</v>
      </c>
      <c r="F19" s="5">
        <v>1400</v>
      </c>
      <c r="G19" s="5">
        <f t="shared" si="0"/>
        <v>13771.017599999999</v>
      </c>
      <c r="H19" s="47">
        <v>854.04</v>
      </c>
      <c r="I19" s="5">
        <f t="shared" si="1"/>
        <v>630.205288</v>
      </c>
      <c r="J19" s="6">
        <f t="shared" si="2"/>
        <v>126671.26288799998</v>
      </c>
      <c r="K19" s="15">
        <f t="shared" si="3"/>
        <v>112900.24528799998</v>
      </c>
      <c r="L19" s="69"/>
      <c r="M19" s="69"/>
      <c r="N19" s="70"/>
    </row>
    <row r="20" spans="1:14" ht="17.25" thickBot="1">
      <c r="A20" s="13" t="s">
        <v>199</v>
      </c>
      <c r="B20" s="4" t="s">
        <v>124</v>
      </c>
      <c r="C20" s="27"/>
      <c r="D20" s="94">
        <v>109634</v>
      </c>
      <c r="E20" s="5">
        <v>0</v>
      </c>
      <c r="F20" s="5">
        <v>1400</v>
      </c>
      <c r="G20" s="5">
        <f t="shared" si="0"/>
        <v>13377.722399999999</v>
      </c>
      <c r="H20" s="47">
        <v>854.04</v>
      </c>
      <c r="I20" s="5">
        <f>(D20-E20-F20+G20+H20)*0.5%</f>
        <v>612.32881199999997</v>
      </c>
      <c r="J20" s="6">
        <f>D20-E20-F20+G20+H20+I20</f>
        <v>123078.091212</v>
      </c>
      <c r="K20" s="15">
        <f>J20-G20</f>
        <v>109700.368812</v>
      </c>
      <c r="L20" s="69"/>
      <c r="M20" s="69"/>
      <c r="N20" s="70"/>
    </row>
    <row r="21" spans="1:14" ht="17.25" thickBot="1">
      <c r="A21" s="13" t="s">
        <v>133</v>
      </c>
      <c r="B21" s="4" t="s">
        <v>132</v>
      </c>
      <c r="C21" s="27">
        <v>12</v>
      </c>
      <c r="D21" s="94">
        <v>109450</v>
      </c>
      <c r="E21" s="5">
        <v>0</v>
      </c>
      <c r="F21" s="5">
        <v>1400</v>
      </c>
      <c r="G21" s="5">
        <f t="shared" si="0"/>
        <v>13354.98</v>
      </c>
      <c r="H21" s="47">
        <v>854.04</v>
      </c>
      <c r="I21" s="5">
        <f>(D21-E21-F21+G21+H21)*0.5%</f>
        <v>611.29509999999993</v>
      </c>
      <c r="J21" s="6">
        <f>D21-E21-F21+G21+H21+I21</f>
        <v>122870.31509999999</v>
      </c>
      <c r="K21" s="15">
        <f>J21-G21</f>
        <v>109515.3351</v>
      </c>
      <c r="L21" s="69"/>
      <c r="M21" s="69"/>
      <c r="N21" s="70"/>
    </row>
    <row r="22" spans="1:14" ht="17.25" thickBot="1">
      <c r="A22" s="13" t="s">
        <v>133</v>
      </c>
      <c r="B22" s="4" t="s">
        <v>134</v>
      </c>
      <c r="C22" s="27">
        <v>12</v>
      </c>
      <c r="D22" s="94">
        <v>109728</v>
      </c>
      <c r="E22" s="5">
        <v>0</v>
      </c>
      <c r="F22" s="5">
        <v>1400</v>
      </c>
      <c r="G22" s="5">
        <f t="shared" si="0"/>
        <v>13389.340799999998</v>
      </c>
      <c r="H22" s="47">
        <v>854.04</v>
      </c>
      <c r="I22" s="5">
        <f>(D22-E22-F22+G22+H22)*0.5%</f>
        <v>612.85690399999999</v>
      </c>
      <c r="J22" s="6">
        <f>D22-E22-F22+G22+H22+I22</f>
        <v>123184.237704</v>
      </c>
      <c r="K22" s="15">
        <f>J22-G22</f>
        <v>109794.89690399999</v>
      </c>
      <c r="L22" s="69"/>
      <c r="M22" s="69"/>
      <c r="N22" s="70"/>
    </row>
    <row r="23" spans="1:14" ht="17.25" thickBot="1">
      <c r="A23" s="13" t="s">
        <v>133</v>
      </c>
      <c r="B23" s="4" t="s">
        <v>196</v>
      </c>
      <c r="C23" s="27">
        <v>10</v>
      </c>
      <c r="D23" s="94">
        <v>111225</v>
      </c>
      <c r="E23" s="5">
        <v>0</v>
      </c>
      <c r="F23" s="5">
        <v>1400</v>
      </c>
      <c r="G23" s="5">
        <f>(D23-E23-F23)*12.36%</f>
        <v>13574.369999999999</v>
      </c>
      <c r="H23" s="47">
        <v>854.04</v>
      </c>
      <c r="I23" s="5">
        <f>(D23-E23-F23+G23+H23)*0.5%</f>
        <v>621.26704999999993</v>
      </c>
      <c r="J23" s="6">
        <f>D23-E23-F23+G23+H23+I23</f>
        <v>124874.67704999998</v>
      </c>
      <c r="K23" s="15">
        <f>J23-G23</f>
        <v>111300.30704999999</v>
      </c>
      <c r="L23" s="69"/>
      <c r="M23" s="69"/>
      <c r="N23" s="70"/>
    </row>
    <row r="24" spans="1:14" ht="17.25" thickBot="1">
      <c r="A24" s="13" t="s">
        <v>133</v>
      </c>
      <c r="B24" s="4" t="s">
        <v>104</v>
      </c>
      <c r="C24" s="27">
        <v>3</v>
      </c>
      <c r="D24" s="94">
        <v>109434</v>
      </c>
      <c r="E24" s="5">
        <v>0</v>
      </c>
      <c r="F24" s="5">
        <v>1400</v>
      </c>
      <c r="G24" s="5">
        <f t="shared" si="0"/>
        <v>13353.002399999999</v>
      </c>
      <c r="H24" s="47">
        <v>854.04</v>
      </c>
      <c r="I24" s="5">
        <f t="shared" si="1"/>
        <v>611.20521199999996</v>
      </c>
      <c r="J24" s="6">
        <f t="shared" si="2"/>
        <v>122852.24761199999</v>
      </c>
      <c r="K24" s="15">
        <f t="shared" si="3"/>
        <v>109499.24521199999</v>
      </c>
      <c r="L24" s="69"/>
      <c r="M24" s="69"/>
      <c r="N24" s="70"/>
    </row>
    <row r="25" spans="1:14" ht="17.25" thickBot="1">
      <c r="A25" s="13" t="s">
        <v>133</v>
      </c>
      <c r="B25" s="4" t="s">
        <v>113</v>
      </c>
      <c r="C25" s="27">
        <v>8</v>
      </c>
      <c r="D25" s="94">
        <v>113961</v>
      </c>
      <c r="E25" s="5">
        <v>0</v>
      </c>
      <c r="F25" s="5">
        <v>1400</v>
      </c>
      <c r="G25" s="5">
        <f t="shared" si="0"/>
        <v>13912.539599999998</v>
      </c>
      <c r="H25" s="47">
        <v>854.04</v>
      </c>
      <c r="I25" s="5">
        <f t="shared" si="1"/>
        <v>636.63789799999995</v>
      </c>
      <c r="J25" s="6">
        <f t="shared" si="2"/>
        <v>127964.217498</v>
      </c>
      <c r="K25" s="15">
        <f t="shared" si="3"/>
        <v>114051.67789799999</v>
      </c>
      <c r="L25" s="69"/>
      <c r="M25" s="69"/>
      <c r="N25" s="70"/>
    </row>
    <row r="26" spans="1:14" ht="17.25" thickBot="1">
      <c r="A26" s="13" t="s">
        <v>133</v>
      </c>
      <c r="B26" s="4" t="s">
        <v>131</v>
      </c>
      <c r="C26" s="27"/>
      <c r="D26" s="94">
        <v>109682</v>
      </c>
      <c r="E26" s="5">
        <v>0</v>
      </c>
      <c r="F26" s="5">
        <v>1400</v>
      </c>
      <c r="G26" s="5">
        <f t="shared" si="0"/>
        <v>13383.655199999999</v>
      </c>
      <c r="H26" s="47">
        <v>854.04</v>
      </c>
      <c r="I26" s="5">
        <f>(D26-E26-F26+G26+H26)*0.5%</f>
        <v>612.59847600000001</v>
      </c>
      <c r="J26" s="6">
        <f>D26-E26-F26+G26+H26+I26</f>
        <v>123132.29367599999</v>
      </c>
      <c r="K26" s="15">
        <f>J26-G26</f>
        <v>109748.63847599999</v>
      </c>
      <c r="L26" s="69"/>
      <c r="M26" s="69"/>
      <c r="N26" s="70"/>
    </row>
    <row r="27" spans="1:14" ht="17.25" thickBot="1">
      <c r="A27" s="75" t="s">
        <v>125</v>
      </c>
      <c r="B27" s="4" t="s">
        <v>127</v>
      </c>
      <c r="C27" s="27" t="s">
        <v>128</v>
      </c>
      <c r="D27" s="94">
        <v>108189</v>
      </c>
      <c r="E27" s="5">
        <v>0</v>
      </c>
      <c r="F27" s="5">
        <v>1400</v>
      </c>
      <c r="G27" s="5">
        <f t="shared" si="0"/>
        <v>13199.120399999998</v>
      </c>
      <c r="H27" s="47">
        <v>854.04</v>
      </c>
      <c r="I27" s="5">
        <f t="shared" si="1"/>
        <v>604.21080199999994</v>
      </c>
      <c r="J27" s="6">
        <f t="shared" si="2"/>
        <v>121446.37120199999</v>
      </c>
      <c r="K27" s="15">
        <f t="shared" si="3"/>
        <v>108247.250802</v>
      </c>
      <c r="L27" s="69"/>
      <c r="M27" s="69"/>
      <c r="N27" s="70"/>
    </row>
    <row r="28" spans="1:14" ht="13.5" thickBot="1">
      <c r="A28" s="13" t="s">
        <v>2</v>
      </c>
      <c r="B28" s="4" t="s">
        <v>94</v>
      </c>
      <c r="C28" s="27" t="s">
        <v>30</v>
      </c>
      <c r="D28" s="94">
        <v>100028</v>
      </c>
      <c r="E28" s="5">
        <v>0</v>
      </c>
      <c r="F28" s="5">
        <v>0</v>
      </c>
      <c r="G28" s="5">
        <f t="shared" si="0"/>
        <v>12363.460799999999</v>
      </c>
      <c r="H28" s="47">
        <v>854.04</v>
      </c>
      <c r="I28" s="5">
        <f>(D28-E28-F28+G28+H28)*0.5%</f>
        <v>566.22750399999995</v>
      </c>
      <c r="J28" s="6">
        <f>D28-E28-F28+G28+H28+I28</f>
        <v>113811.72830399999</v>
      </c>
      <c r="K28" s="15">
        <f>J28-G28</f>
        <v>101448.26750399999</v>
      </c>
    </row>
    <row r="29" spans="1:14" ht="13.5" thickBot="1">
      <c r="A29" s="20" t="s">
        <v>2</v>
      </c>
      <c r="B29" s="21" t="s">
        <v>95</v>
      </c>
      <c r="C29" s="28" t="s">
        <v>30</v>
      </c>
      <c r="D29" s="97">
        <v>100028</v>
      </c>
      <c r="E29" s="22">
        <v>0</v>
      </c>
      <c r="F29" s="22">
        <v>0</v>
      </c>
      <c r="G29" s="22">
        <f t="shared" si="0"/>
        <v>12363.460799999999</v>
      </c>
      <c r="H29" s="180">
        <v>854.04</v>
      </c>
      <c r="I29" s="22">
        <f>(D29-E29-F29+G29+H29)*0.5%</f>
        <v>566.22750399999995</v>
      </c>
      <c r="J29" s="32">
        <f>D29-E29-F29+G29+H29+I29</f>
        <v>113811.72830399999</v>
      </c>
      <c r="K29" s="23">
        <f>J29-G29</f>
        <v>101448.26750399999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69" t="s">
        <v>24</v>
      </c>
      <c r="B31" s="270"/>
      <c r="C31" s="270"/>
      <c r="D31" s="270"/>
      <c r="E31" s="270"/>
      <c r="F31" s="270"/>
      <c r="G31" s="270"/>
      <c r="H31" s="270"/>
      <c r="I31" s="270"/>
      <c r="J31" s="270"/>
      <c r="K31" s="1"/>
      <c r="L31" s="141"/>
      <c r="M31" s="78"/>
      <c r="N31" s="1"/>
    </row>
    <row r="32" spans="1:14" ht="13.5" customHeight="1" thickBot="1">
      <c r="A32" s="256" t="s">
        <v>15</v>
      </c>
      <c r="B32" s="271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31" t="s">
        <v>167</v>
      </c>
      <c r="M32" s="231"/>
      <c r="N32" s="232"/>
    </row>
    <row r="33" spans="1:14" ht="13.5" customHeight="1" thickBot="1">
      <c r="A33" s="33" t="s">
        <v>7</v>
      </c>
      <c r="B33" s="34" t="s">
        <v>25</v>
      </c>
      <c r="C33" s="35">
        <v>0.9</v>
      </c>
      <c r="D33" s="96">
        <v>108543</v>
      </c>
      <c r="E33" s="187">
        <v>0</v>
      </c>
      <c r="F33" s="36">
        <v>1400</v>
      </c>
      <c r="G33" s="36">
        <f t="shared" ref="G33:G56" si="4">(D33-E33-F33)*12.36%</f>
        <v>13242.874799999998</v>
      </c>
      <c r="H33" s="47">
        <v>854.04</v>
      </c>
      <c r="I33" s="36">
        <f t="shared" ref="I33:I56" si="5">(D33-E33-F33+G33+H33)*0.5%</f>
        <v>606.19957399999998</v>
      </c>
      <c r="J33" s="37">
        <f t="shared" ref="J33:J56" si="6">D33-E33-F33+G33+H33+I33</f>
        <v>121846.11437399998</v>
      </c>
      <c r="K33" s="38">
        <f t="shared" ref="K33:K39" si="7">J33-G33</f>
        <v>108603.23957399998</v>
      </c>
      <c r="L33" s="234"/>
      <c r="M33" s="234"/>
      <c r="N33" s="235"/>
    </row>
    <row r="34" spans="1:14" ht="17.25" thickBot="1">
      <c r="A34" s="13" t="s">
        <v>136</v>
      </c>
      <c r="B34" s="4" t="s">
        <v>135</v>
      </c>
      <c r="C34" s="27">
        <v>1</v>
      </c>
      <c r="D34" s="94">
        <v>110585</v>
      </c>
      <c r="E34" s="5">
        <v>0</v>
      </c>
      <c r="F34" s="5">
        <v>1400</v>
      </c>
      <c r="G34" s="5">
        <f t="shared" si="4"/>
        <v>13495.265999999998</v>
      </c>
      <c r="H34" s="47">
        <v>854.04</v>
      </c>
      <c r="I34" s="5">
        <f t="shared" si="5"/>
        <v>617.67152999999996</v>
      </c>
      <c r="J34" s="6">
        <f t="shared" si="6"/>
        <v>124151.97753</v>
      </c>
      <c r="K34" s="15">
        <f t="shared" si="7"/>
        <v>110656.71153</v>
      </c>
      <c r="L34" s="63" t="s">
        <v>168</v>
      </c>
      <c r="M34" s="63"/>
      <c r="N34" s="137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4">
        <v>108839</v>
      </c>
      <c r="E35" s="94">
        <v>0</v>
      </c>
      <c r="F35" s="5">
        <v>1400</v>
      </c>
      <c r="G35" s="5">
        <f t="shared" si="4"/>
        <v>13279.460399999998</v>
      </c>
      <c r="H35" s="47">
        <v>854.04</v>
      </c>
      <c r="I35" s="94">
        <f t="shared" si="5"/>
        <v>607.86250199999995</v>
      </c>
      <c r="J35" s="108">
        <f t="shared" si="6"/>
        <v>122180.36290199999</v>
      </c>
      <c r="K35" s="109">
        <f t="shared" si="7"/>
        <v>108900.902502</v>
      </c>
      <c r="L35" s="65" t="s">
        <v>169</v>
      </c>
      <c r="M35" s="65"/>
      <c r="N35" s="138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4">
        <v>109538</v>
      </c>
      <c r="E36" s="5">
        <v>0</v>
      </c>
      <c r="F36" s="5">
        <v>1400</v>
      </c>
      <c r="G36" s="5">
        <f t="shared" si="4"/>
        <v>13365.8568</v>
      </c>
      <c r="H36" s="47">
        <v>854.04</v>
      </c>
      <c r="I36" s="5">
        <f t="shared" si="5"/>
        <v>611.7894839999999</v>
      </c>
      <c r="J36" s="6">
        <f t="shared" si="6"/>
        <v>122969.68628399998</v>
      </c>
      <c r="K36" s="15">
        <f t="shared" si="7"/>
        <v>109603.82948399999</v>
      </c>
      <c r="L36" s="65" t="s">
        <v>170</v>
      </c>
      <c r="M36" s="65"/>
      <c r="N36" s="138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4">
        <v>111030</v>
      </c>
      <c r="E37" s="5">
        <v>0</v>
      </c>
      <c r="F37" s="5">
        <v>1400</v>
      </c>
      <c r="G37" s="5">
        <f t="shared" si="4"/>
        <v>13550.267999999998</v>
      </c>
      <c r="H37" s="47">
        <v>854.04</v>
      </c>
      <c r="I37" s="5">
        <f t="shared" si="5"/>
        <v>620.17153999999994</v>
      </c>
      <c r="J37" s="6">
        <f t="shared" si="6"/>
        <v>124654.47953999999</v>
      </c>
      <c r="K37" s="15">
        <f t="shared" si="7"/>
        <v>111104.21153999999</v>
      </c>
      <c r="L37" s="65" t="s">
        <v>171</v>
      </c>
      <c r="M37" s="65"/>
      <c r="N37" s="138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4">
        <v>106842</v>
      </c>
      <c r="E38" s="5">
        <v>0</v>
      </c>
      <c r="F38" s="5">
        <v>1400</v>
      </c>
      <c r="G38" s="5">
        <f t="shared" si="4"/>
        <v>13032.631199999998</v>
      </c>
      <c r="H38" s="47">
        <v>854.04</v>
      </c>
      <c r="I38" s="5">
        <f t="shared" si="5"/>
        <v>596.64335600000004</v>
      </c>
      <c r="J38" s="6">
        <f t="shared" si="6"/>
        <v>119925.314556</v>
      </c>
      <c r="K38" s="15">
        <f t="shared" si="7"/>
        <v>106892.68335599999</v>
      </c>
      <c r="L38" s="65" t="s">
        <v>172</v>
      </c>
      <c r="M38" s="65"/>
      <c r="N38" s="138">
        <v>700</v>
      </c>
    </row>
    <row r="39" spans="1:14" ht="17.25" thickBot="1">
      <c r="A39" s="14" t="s">
        <v>26</v>
      </c>
      <c r="B39" s="183" t="s">
        <v>112</v>
      </c>
      <c r="C39" s="27">
        <v>18</v>
      </c>
      <c r="D39" s="94">
        <v>108045</v>
      </c>
      <c r="E39" s="5">
        <v>0</v>
      </c>
      <c r="F39" s="5">
        <v>1400</v>
      </c>
      <c r="G39" s="5">
        <f t="shared" si="4"/>
        <v>13181.321999999998</v>
      </c>
      <c r="H39" s="47">
        <v>854.04</v>
      </c>
      <c r="I39" s="5">
        <f t="shared" si="5"/>
        <v>603.40180999999995</v>
      </c>
      <c r="J39" s="6">
        <f t="shared" si="6"/>
        <v>121283.76380999999</v>
      </c>
      <c r="K39" s="15">
        <f t="shared" si="7"/>
        <v>108102.44180999999</v>
      </c>
      <c r="L39" s="65" t="s">
        <v>173</v>
      </c>
      <c r="M39" s="65"/>
      <c r="N39" s="138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4">
        <v>110711</v>
      </c>
      <c r="E40" s="5">
        <v>0</v>
      </c>
      <c r="F40" s="5">
        <v>1400</v>
      </c>
      <c r="G40" s="5">
        <f t="shared" si="4"/>
        <v>13510.839599999999</v>
      </c>
      <c r="H40" s="47">
        <v>854.04</v>
      </c>
      <c r="I40" s="5">
        <f t="shared" si="5"/>
        <v>618.37939800000004</v>
      </c>
      <c r="J40" s="6">
        <f t="shared" si="6"/>
        <v>124294.258998</v>
      </c>
      <c r="K40" s="15">
        <f t="shared" ref="K40:K47" si="8">J40-G40</f>
        <v>110783.419398</v>
      </c>
      <c r="L40" s="81" t="s">
        <v>174</v>
      </c>
      <c r="M40" s="81"/>
      <c r="N40" s="140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4">
        <v>114445</v>
      </c>
      <c r="E41" s="5">
        <v>0</v>
      </c>
      <c r="F41" s="5">
        <v>1400</v>
      </c>
      <c r="G41" s="5">
        <f t="shared" si="4"/>
        <v>13972.361999999999</v>
      </c>
      <c r="H41" s="47">
        <v>854.04</v>
      </c>
      <c r="I41" s="5">
        <f t="shared" si="5"/>
        <v>639.35700999999995</v>
      </c>
      <c r="J41" s="6">
        <f t="shared" si="6"/>
        <v>128510.75900999999</v>
      </c>
      <c r="K41" s="15">
        <f t="shared" si="8"/>
        <v>114538.39701</v>
      </c>
    </row>
    <row r="42" spans="1:14" ht="13.5" thickBot="1">
      <c r="A42" s="14" t="s">
        <v>79</v>
      </c>
      <c r="B42" s="4" t="s">
        <v>77</v>
      </c>
      <c r="C42" s="27">
        <v>0.12</v>
      </c>
      <c r="D42" s="94">
        <v>115846</v>
      </c>
      <c r="E42" s="116">
        <v>2000</v>
      </c>
      <c r="F42" s="5">
        <v>1400</v>
      </c>
      <c r="G42" s="5">
        <f t="shared" si="4"/>
        <v>13898.325599999998</v>
      </c>
      <c r="H42" s="47">
        <v>854.04</v>
      </c>
      <c r="I42" s="5">
        <f t="shared" si="5"/>
        <v>635.99182799999994</v>
      </c>
      <c r="J42" s="6">
        <f t="shared" si="6"/>
        <v>127834.35742799999</v>
      </c>
      <c r="K42" s="15">
        <f t="shared" si="8"/>
        <v>113936.03182799999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4">
        <v>111414</v>
      </c>
      <c r="E43" s="5">
        <v>0</v>
      </c>
      <c r="F43" s="5">
        <v>1400</v>
      </c>
      <c r="G43" s="5">
        <f t="shared" si="4"/>
        <v>13597.730399999999</v>
      </c>
      <c r="H43" s="47">
        <v>854.04</v>
      </c>
      <c r="I43" s="5">
        <f t="shared" si="5"/>
        <v>622.32885199999998</v>
      </c>
      <c r="J43" s="6">
        <f t="shared" si="6"/>
        <v>125088.099252</v>
      </c>
      <c r="K43" s="15">
        <f t="shared" si="8"/>
        <v>111490.368852</v>
      </c>
      <c r="L43" s="69"/>
      <c r="M43" s="69"/>
      <c r="N43" s="70"/>
    </row>
    <row r="44" spans="1:14" ht="17.25" thickBot="1">
      <c r="A44" s="14" t="s">
        <v>11</v>
      </c>
      <c r="B44" s="9" t="s">
        <v>149</v>
      </c>
      <c r="C44" s="27">
        <v>0.22</v>
      </c>
      <c r="D44" s="94">
        <v>111414</v>
      </c>
      <c r="E44" s="5">
        <v>0</v>
      </c>
      <c r="F44" s="5">
        <v>1400</v>
      </c>
      <c r="G44" s="5">
        <f t="shared" si="4"/>
        <v>13597.730399999999</v>
      </c>
      <c r="H44" s="47">
        <v>854.04</v>
      </c>
      <c r="I44" s="5">
        <f t="shared" si="5"/>
        <v>622.32885199999998</v>
      </c>
      <c r="J44" s="6">
        <f t="shared" si="6"/>
        <v>125088.099252</v>
      </c>
      <c r="K44" s="15">
        <f>J44-G44</f>
        <v>111490.368852</v>
      </c>
      <c r="L44" s="69"/>
      <c r="M44" s="69"/>
      <c r="N44" s="70"/>
    </row>
    <row r="45" spans="1:14" ht="14.25" thickBot="1">
      <c r="A45" s="14" t="s">
        <v>120</v>
      </c>
      <c r="B45" s="9" t="s">
        <v>121</v>
      </c>
      <c r="C45" s="27">
        <v>0.3</v>
      </c>
      <c r="D45" s="94">
        <v>111731</v>
      </c>
      <c r="E45" s="5">
        <v>0</v>
      </c>
      <c r="F45" s="5">
        <v>1400</v>
      </c>
      <c r="G45" s="5">
        <f t="shared" si="4"/>
        <v>13636.911599999999</v>
      </c>
      <c r="H45" s="47">
        <v>854.04</v>
      </c>
      <c r="I45" s="5">
        <f t="shared" si="5"/>
        <v>624.10975799999994</v>
      </c>
      <c r="J45" s="6">
        <f t="shared" si="6"/>
        <v>125446.06135799999</v>
      </c>
      <c r="K45" s="15">
        <f>J45-G45</f>
        <v>111809.14975799999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4">
        <v>117899</v>
      </c>
      <c r="E46" s="5">
        <v>0</v>
      </c>
      <c r="F46" s="5">
        <v>1400</v>
      </c>
      <c r="G46" s="5">
        <f t="shared" si="4"/>
        <v>14399.276399999999</v>
      </c>
      <c r="H46" s="47">
        <v>854.04</v>
      </c>
      <c r="I46" s="5">
        <f t="shared" si="5"/>
        <v>658.76158200000009</v>
      </c>
      <c r="J46" s="6">
        <f t="shared" si="6"/>
        <v>132411.07798200002</v>
      </c>
      <c r="K46" s="15">
        <f t="shared" si="8"/>
        <v>118011.80158200001</v>
      </c>
      <c r="N46" s="110"/>
    </row>
    <row r="47" spans="1:14" ht="13.5" thickBot="1">
      <c r="A47" s="14" t="s">
        <v>36</v>
      </c>
      <c r="B47" s="9" t="s">
        <v>38</v>
      </c>
      <c r="C47" s="27">
        <v>0.33</v>
      </c>
      <c r="D47" s="94">
        <v>118839</v>
      </c>
      <c r="E47" s="5">
        <v>0</v>
      </c>
      <c r="F47" s="5">
        <v>1400</v>
      </c>
      <c r="G47" s="5">
        <f t="shared" si="4"/>
        <v>14515.460399999998</v>
      </c>
      <c r="H47" s="47">
        <v>854.04</v>
      </c>
      <c r="I47" s="5">
        <f t="shared" si="5"/>
        <v>664.04250200000013</v>
      </c>
      <c r="J47" s="6">
        <f t="shared" si="6"/>
        <v>133472.54290200002</v>
      </c>
      <c r="K47" s="15">
        <f t="shared" si="8"/>
        <v>118957.08250200002</v>
      </c>
    </row>
    <row r="48" spans="1:14" ht="13.5" thickBot="1">
      <c r="A48" s="14" t="s">
        <v>36</v>
      </c>
      <c r="B48" s="9" t="s">
        <v>118</v>
      </c>
      <c r="C48" s="27">
        <v>0.22</v>
      </c>
      <c r="D48" s="94">
        <v>118796</v>
      </c>
      <c r="E48" s="5">
        <v>0</v>
      </c>
      <c r="F48" s="5">
        <v>1400</v>
      </c>
      <c r="G48" s="5">
        <f t="shared" si="4"/>
        <v>14510.145599999998</v>
      </c>
      <c r="H48" s="47">
        <v>854.04</v>
      </c>
      <c r="I48" s="5">
        <f t="shared" si="5"/>
        <v>663.800928</v>
      </c>
      <c r="J48" s="6">
        <f t="shared" si="6"/>
        <v>133423.98652800001</v>
      </c>
      <c r="K48" s="15">
        <f t="shared" ref="K48:K56" si="9">J48-G48</f>
        <v>118913.84092800001</v>
      </c>
    </row>
    <row r="49" spans="1:14" ht="13.5" thickBot="1">
      <c r="A49" s="14" t="s">
        <v>36</v>
      </c>
      <c r="B49" s="4" t="s">
        <v>114</v>
      </c>
      <c r="C49" s="27"/>
      <c r="D49" s="94">
        <v>112088</v>
      </c>
      <c r="E49" s="5">
        <v>0</v>
      </c>
      <c r="F49" s="5">
        <v>1400</v>
      </c>
      <c r="G49" s="5">
        <f t="shared" si="4"/>
        <v>13681.036799999998</v>
      </c>
      <c r="H49" s="47">
        <v>854.04</v>
      </c>
      <c r="I49" s="5">
        <f t="shared" si="5"/>
        <v>626.11538399999995</v>
      </c>
      <c r="J49" s="6">
        <f t="shared" si="6"/>
        <v>125849.192184</v>
      </c>
      <c r="K49" s="15">
        <f t="shared" si="9"/>
        <v>112168.155384</v>
      </c>
    </row>
    <row r="50" spans="1:14" ht="13.5" thickBot="1">
      <c r="A50" s="14" t="s">
        <v>36</v>
      </c>
      <c r="B50" s="4" t="s">
        <v>145</v>
      </c>
      <c r="C50" s="27"/>
      <c r="D50" s="94">
        <v>116337</v>
      </c>
      <c r="E50" s="5">
        <v>0</v>
      </c>
      <c r="F50" s="5">
        <v>1400</v>
      </c>
      <c r="G50" s="5">
        <f t="shared" si="4"/>
        <v>14206.213199999998</v>
      </c>
      <c r="H50" s="47">
        <v>854.04</v>
      </c>
      <c r="I50" s="5">
        <f t="shared" si="5"/>
        <v>649.986266</v>
      </c>
      <c r="J50" s="6">
        <f t="shared" si="6"/>
        <v>130647.239466</v>
      </c>
      <c r="K50" s="15">
        <f>J50-G50</f>
        <v>116441.026266</v>
      </c>
    </row>
    <row r="51" spans="1:14" ht="13.5" thickBot="1">
      <c r="A51" s="13" t="s">
        <v>36</v>
      </c>
      <c r="B51" s="4" t="s">
        <v>138</v>
      </c>
      <c r="C51" s="27"/>
      <c r="D51" s="94">
        <v>112277</v>
      </c>
      <c r="E51" s="94">
        <v>0</v>
      </c>
      <c r="F51" s="5">
        <v>1400</v>
      </c>
      <c r="G51" s="5">
        <f t="shared" si="4"/>
        <v>13704.397199999999</v>
      </c>
      <c r="H51" s="47">
        <v>854.04</v>
      </c>
      <c r="I51" s="94">
        <f t="shared" si="5"/>
        <v>627.17718600000001</v>
      </c>
      <c r="J51" s="108">
        <f t="shared" si="6"/>
        <v>126062.614386</v>
      </c>
      <c r="K51" s="109">
        <f>J51-G51</f>
        <v>112358.21718599999</v>
      </c>
    </row>
    <row r="52" spans="1:14" ht="13.5" thickBot="1">
      <c r="A52" s="14" t="s">
        <v>2</v>
      </c>
      <c r="B52" s="9" t="s">
        <v>3</v>
      </c>
      <c r="C52" s="27" t="s">
        <v>30</v>
      </c>
      <c r="D52" s="94">
        <v>102672</v>
      </c>
      <c r="E52" s="5">
        <v>0</v>
      </c>
      <c r="F52" s="5">
        <v>0</v>
      </c>
      <c r="G52" s="5">
        <f t="shared" si="4"/>
        <v>12690.259199999999</v>
      </c>
      <c r="H52" s="47">
        <v>854.04</v>
      </c>
      <c r="I52" s="5">
        <f t="shared" si="5"/>
        <v>581.08149600000002</v>
      </c>
      <c r="J52" s="6">
        <f t="shared" si="6"/>
        <v>116797.38069599999</v>
      </c>
      <c r="K52" s="15">
        <f t="shared" si="9"/>
        <v>104107.12149599999</v>
      </c>
    </row>
    <row r="53" spans="1:14" ht="13.5" thickBot="1">
      <c r="A53" s="14" t="s">
        <v>2</v>
      </c>
      <c r="B53" s="9" t="s">
        <v>4</v>
      </c>
      <c r="C53" s="27" t="s">
        <v>30</v>
      </c>
      <c r="D53" s="94">
        <v>103568</v>
      </c>
      <c r="E53" s="5">
        <v>0</v>
      </c>
      <c r="F53" s="5">
        <v>0</v>
      </c>
      <c r="G53" s="5">
        <f t="shared" si="4"/>
        <v>12801.004799999999</v>
      </c>
      <c r="H53" s="47">
        <v>854.04</v>
      </c>
      <c r="I53" s="5">
        <f t="shared" si="5"/>
        <v>586.11522400000001</v>
      </c>
      <c r="J53" s="6">
        <f t="shared" si="6"/>
        <v>117809.16002399998</v>
      </c>
      <c r="K53" s="15">
        <f t="shared" si="9"/>
        <v>105008.15522399999</v>
      </c>
    </row>
    <row r="54" spans="1:14" ht="13.5" thickBot="1">
      <c r="A54" s="13" t="s">
        <v>2</v>
      </c>
      <c r="B54" s="4" t="s">
        <v>14</v>
      </c>
      <c r="C54" s="27" t="s">
        <v>30</v>
      </c>
      <c r="D54" s="94">
        <v>106402</v>
      </c>
      <c r="E54" s="5">
        <v>0</v>
      </c>
      <c r="F54" s="5">
        <v>0</v>
      </c>
      <c r="G54" s="5">
        <f t="shared" si="4"/>
        <v>13151.287199999999</v>
      </c>
      <c r="H54" s="47">
        <v>854.04</v>
      </c>
      <c r="I54" s="5">
        <f t="shared" si="5"/>
        <v>602.03663599999993</v>
      </c>
      <c r="J54" s="6">
        <f t="shared" si="6"/>
        <v>121009.36383599999</v>
      </c>
      <c r="K54" s="15">
        <f t="shared" si="9"/>
        <v>107858.07663599998</v>
      </c>
    </row>
    <row r="55" spans="1:14" ht="13.5" thickBot="1">
      <c r="A55" s="14" t="s">
        <v>2</v>
      </c>
      <c r="B55" s="9" t="s">
        <v>5</v>
      </c>
      <c r="C55" s="27" t="s">
        <v>30</v>
      </c>
      <c r="D55" s="94">
        <v>102364</v>
      </c>
      <c r="E55" s="5">
        <v>0</v>
      </c>
      <c r="F55" s="5">
        <v>0</v>
      </c>
      <c r="G55" s="5">
        <f t="shared" si="4"/>
        <v>12652.190399999999</v>
      </c>
      <c r="H55" s="47">
        <v>854.04</v>
      </c>
      <c r="I55" s="5">
        <f t="shared" si="5"/>
        <v>579.35115199999996</v>
      </c>
      <c r="J55" s="6">
        <f t="shared" si="6"/>
        <v>116449.58155199999</v>
      </c>
      <c r="K55" s="15">
        <f t="shared" si="9"/>
        <v>103797.391152</v>
      </c>
    </row>
    <row r="56" spans="1:14" ht="13.5" thickBot="1">
      <c r="A56" s="50" t="s">
        <v>2</v>
      </c>
      <c r="B56" s="51" t="s">
        <v>31</v>
      </c>
      <c r="C56" s="28" t="s">
        <v>30</v>
      </c>
      <c r="D56" s="97">
        <v>106937</v>
      </c>
      <c r="E56" s="52">
        <v>0</v>
      </c>
      <c r="F56" s="52">
        <v>0</v>
      </c>
      <c r="G56" s="22">
        <f t="shared" si="4"/>
        <v>13217.413199999999</v>
      </c>
      <c r="H56" s="180">
        <v>854.04</v>
      </c>
      <c r="I56" s="22">
        <f t="shared" si="5"/>
        <v>605.04226599999993</v>
      </c>
      <c r="J56" s="32">
        <f t="shared" si="6"/>
        <v>121613.49546599999</v>
      </c>
      <c r="K56" s="23">
        <f t="shared" si="9"/>
        <v>108396.082266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40" t="s">
        <v>28</v>
      </c>
      <c r="B58" s="272"/>
      <c r="C58" s="272"/>
      <c r="D58" s="272"/>
      <c r="E58" s="272"/>
      <c r="F58" s="272"/>
      <c r="G58" s="272"/>
      <c r="H58" s="272"/>
      <c r="I58" s="272"/>
      <c r="J58" s="273"/>
      <c r="K58" s="1"/>
    </row>
    <row r="59" spans="1:14" ht="13.5" thickBot="1">
      <c r="A59" s="249" t="s">
        <v>15</v>
      </c>
      <c r="B59" s="250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4" ht="13.5" thickBot="1">
      <c r="A60" s="54" t="s">
        <v>33</v>
      </c>
      <c r="B60" s="55" t="s">
        <v>91</v>
      </c>
      <c r="C60" s="35">
        <v>0.92</v>
      </c>
      <c r="D60" s="98">
        <v>113916</v>
      </c>
      <c r="E60" s="56">
        <v>0</v>
      </c>
      <c r="F60" s="36">
        <v>1400</v>
      </c>
      <c r="G60" s="36">
        <f t="shared" ref="G60:G69" si="10">(D60-E60-F60)*12.36%</f>
        <v>13906.977599999998</v>
      </c>
      <c r="H60" s="47">
        <v>854.04</v>
      </c>
      <c r="I60" s="36">
        <f t="shared" ref="I60:I69" si="11">(D60-E60-F60+G60+H60)*0.5%</f>
        <v>636.385088</v>
      </c>
      <c r="J60" s="37">
        <f t="shared" ref="J60:J69" si="12">D60-E60-F60+G60+H60+I60</f>
        <v>127913.40268799999</v>
      </c>
      <c r="K60" s="38">
        <f t="shared" ref="K60:K69" si="13">J60-G60</f>
        <v>114006.42508799999</v>
      </c>
      <c r="M60" s="126"/>
      <c r="N60" s="192"/>
    </row>
    <row r="61" spans="1:14" ht="13.5" thickBot="1">
      <c r="A61" s="24" t="s">
        <v>33</v>
      </c>
      <c r="B61" s="18" t="s">
        <v>90</v>
      </c>
      <c r="C61" s="27">
        <v>2</v>
      </c>
      <c r="D61" s="99">
        <v>113916</v>
      </c>
      <c r="E61" s="17">
        <v>0</v>
      </c>
      <c r="F61" s="5">
        <v>1400</v>
      </c>
      <c r="G61" s="5">
        <f t="shared" si="10"/>
        <v>13906.977599999998</v>
      </c>
      <c r="H61" s="47">
        <v>854.04</v>
      </c>
      <c r="I61" s="5">
        <f t="shared" si="11"/>
        <v>636.385088</v>
      </c>
      <c r="J61" s="6">
        <f t="shared" si="12"/>
        <v>127913.40268799999</v>
      </c>
      <c r="K61" s="15">
        <f>J61-G61</f>
        <v>114006.42508799999</v>
      </c>
      <c r="M61" s="126"/>
      <c r="N61" s="192"/>
    </row>
    <row r="62" spans="1:14" ht="13.5" thickBot="1">
      <c r="A62" s="24" t="s">
        <v>33</v>
      </c>
      <c r="B62" s="18" t="s">
        <v>158</v>
      </c>
      <c r="C62" s="27">
        <v>2</v>
      </c>
      <c r="D62" s="99">
        <v>114413</v>
      </c>
      <c r="E62" s="17">
        <v>0</v>
      </c>
      <c r="F62" s="5">
        <v>1400</v>
      </c>
      <c r="G62" s="5">
        <f t="shared" si="10"/>
        <v>13968.406799999999</v>
      </c>
      <c r="H62" s="47">
        <v>854.04</v>
      </c>
      <c r="I62" s="5">
        <f t="shared" si="11"/>
        <v>639.177234</v>
      </c>
      <c r="J62" s="6">
        <f t="shared" si="12"/>
        <v>128474.62403399999</v>
      </c>
      <c r="K62" s="15">
        <f>J62-G62</f>
        <v>114506.217234</v>
      </c>
      <c r="M62" s="126"/>
      <c r="N62" s="192"/>
    </row>
    <row r="63" spans="1:14" ht="13.5" thickBot="1">
      <c r="A63" s="24" t="s">
        <v>82</v>
      </c>
      <c r="B63" s="18" t="s">
        <v>13</v>
      </c>
      <c r="C63" s="27">
        <v>4.2</v>
      </c>
      <c r="D63" s="99">
        <v>113020</v>
      </c>
      <c r="E63" s="17">
        <v>0</v>
      </c>
      <c r="F63" s="5">
        <v>1400</v>
      </c>
      <c r="G63" s="5">
        <f t="shared" si="10"/>
        <v>13796.231999999998</v>
      </c>
      <c r="H63" s="47">
        <v>854.04</v>
      </c>
      <c r="I63" s="5">
        <f t="shared" si="11"/>
        <v>631.35136</v>
      </c>
      <c r="J63" s="6">
        <f t="shared" si="12"/>
        <v>126901.62336</v>
      </c>
      <c r="K63" s="15">
        <f t="shared" si="13"/>
        <v>113105.39135999999</v>
      </c>
      <c r="M63" s="126"/>
      <c r="N63" s="192"/>
    </row>
    <row r="64" spans="1:14" ht="13.5" thickBot="1">
      <c r="A64" s="24" t="s">
        <v>40</v>
      </c>
      <c r="B64" s="18" t="s">
        <v>39</v>
      </c>
      <c r="C64" s="27">
        <v>6.5</v>
      </c>
      <c r="D64" s="99">
        <v>116403</v>
      </c>
      <c r="E64" s="17">
        <v>0</v>
      </c>
      <c r="F64" s="5">
        <v>1400</v>
      </c>
      <c r="G64" s="5">
        <f t="shared" si="10"/>
        <v>14214.370799999999</v>
      </c>
      <c r="H64" s="47">
        <v>854.04</v>
      </c>
      <c r="I64" s="5">
        <f t="shared" si="11"/>
        <v>650.35705399999995</v>
      </c>
      <c r="J64" s="6">
        <f t="shared" si="12"/>
        <v>130721.76785399999</v>
      </c>
      <c r="K64" s="15">
        <f t="shared" si="13"/>
        <v>116507.39705399999</v>
      </c>
      <c r="M64" s="126"/>
      <c r="N64" s="192"/>
    </row>
    <row r="65" spans="1:14" ht="13.5" thickBot="1">
      <c r="A65" s="24" t="s">
        <v>88</v>
      </c>
      <c r="B65" s="18" t="s">
        <v>87</v>
      </c>
      <c r="C65" s="27">
        <v>30</v>
      </c>
      <c r="D65" s="99">
        <v>120592</v>
      </c>
      <c r="E65" s="17">
        <v>0</v>
      </c>
      <c r="F65" s="5">
        <v>1400</v>
      </c>
      <c r="G65" s="5">
        <f t="shared" si="10"/>
        <v>14732.131199999998</v>
      </c>
      <c r="H65" s="47">
        <v>854.04</v>
      </c>
      <c r="I65" s="5">
        <f t="shared" si="11"/>
        <v>673.8908560000001</v>
      </c>
      <c r="J65" s="6">
        <f t="shared" si="12"/>
        <v>135452.06205600002</v>
      </c>
      <c r="K65" s="15">
        <f>J65-G65</f>
        <v>120719.93085600002</v>
      </c>
      <c r="M65" s="126"/>
      <c r="N65" s="192"/>
    </row>
    <row r="66" spans="1:14" ht="13.5" thickBot="1">
      <c r="A66" s="24" t="s">
        <v>81</v>
      </c>
      <c r="B66" s="18" t="s">
        <v>80</v>
      </c>
      <c r="C66" s="27">
        <v>50</v>
      </c>
      <c r="D66" s="99">
        <v>120891</v>
      </c>
      <c r="E66" s="17">
        <v>0</v>
      </c>
      <c r="F66" s="5">
        <v>1400</v>
      </c>
      <c r="G66" s="5">
        <f t="shared" si="10"/>
        <v>14769.087599999999</v>
      </c>
      <c r="H66" s="47">
        <v>854.04</v>
      </c>
      <c r="I66" s="5">
        <f t="shared" si="11"/>
        <v>675.57063800000003</v>
      </c>
      <c r="J66" s="6">
        <f t="shared" si="12"/>
        <v>135789.69823800001</v>
      </c>
      <c r="K66" s="15">
        <f t="shared" si="13"/>
        <v>121020.61063800001</v>
      </c>
      <c r="M66" s="126"/>
      <c r="N66" s="192"/>
    </row>
    <row r="67" spans="1:14" ht="13.5" thickBot="1">
      <c r="A67" s="24" t="s">
        <v>2</v>
      </c>
      <c r="B67" s="18" t="s">
        <v>32</v>
      </c>
      <c r="C67" s="27" t="s">
        <v>30</v>
      </c>
      <c r="D67" s="99">
        <v>108542</v>
      </c>
      <c r="E67" s="17">
        <v>0</v>
      </c>
      <c r="F67" s="17">
        <v>0</v>
      </c>
      <c r="G67" s="5">
        <f t="shared" si="10"/>
        <v>13415.791199999998</v>
      </c>
      <c r="H67" s="47">
        <v>854.04</v>
      </c>
      <c r="I67" s="5">
        <f t="shared" si="11"/>
        <v>614.05915599999992</v>
      </c>
      <c r="J67" s="6">
        <f t="shared" si="12"/>
        <v>123425.89035599999</v>
      </c>
      <c r="K67" s="15">
        <f t="shared" si="13"/>
        <v>110010.099156</v>
      </c>
      <c r="M67" s="126"/>
      <c r="N67" s="192"/>
    </row>
    <row r="68" spans="1:14" ht="13.5" thickBot="1">
      <c r="A68" s="24" t="s">
        <v>2</v>
      </c>
      <c r="B68" s="18" t="s">
        <v>34</v>
      </c>
      <c r="C68" s="27" t="s">
        <v>30</v>
      </c>
      <c r="D68" s="99">
        <v>110732</v>
      </c>
      <c r="E68" s="17">
        <v>0</v>
      </c>
      <c r="F68" s="17">
        <v>0</v>
      </c>
      <c r="G68" s="5">
        <f t="shared" si="10"/>
        <v>13686.475199999999</v>
      </c>
      <c r="H68" s="47">
        <v>854.04</v>
      </c>
      <c r="I68" s="5">
        <f t="shared" si="11"/>
        <v>626.36257599999999</v>
      </c>
      <c r="J68" s="6">
        <f t="shared" si="12"/>
        <v>125898.87777599999</v>
      </c>
      <c r="K68" s="15">
        <f t="shared" si="13"/>
        <v>112212.40257599999</v>
      </c>
      <c r="M68" s="126"/>
      <c r="N68" s="192"/>
    </row>
    <row r="69" spans="1:14" ht="13.5" thickBot="1">
      <c r="A69" s="53" t="s">
        <v>2</v>
      </c>
      <c r="B69" s="25" t="s">
        <v>35</v>
      </c>
      <c r="C69" s="28" t="s">
        <v>30</v>
      </c>
      <c r="D69" s="100">
        <v>110185</v>
      </c>
      <c r="E69" s="26">
        <v>0</v>
      </c>
      <c r="F69" s="26">
        <v>0</v>
      </c>
      <c r="G69" s="22">
        <f t="shared" si="10"/>
        <v>13618.865999999998</v>
      </c>
      <c r="H69" s="180">
        <v>854.04</v>
      </c>
      <c r="I69" s="22">
        <f t="shared" si="11"/>
        <v>623.2895299999999</v>
      </c>
      <c r="J69" s="32">
        <f t="shared" si="12"/>
        <v>125281.19552999998</v>
      </c>
      <c r="K69" s="23">
        <f t="shared" si="13"/>
        <v>111662.32952999999</v>
      </c>
      <c r="M69" s="126"/>
      <c r="N69" s="192"/>
    </row>
    <row r="70" spans="1:14">
      <c r="M70" s="79"/>
      <c r="N70" s="79"/>
    </row>
    <row r="71" spans="1:14" ht="13.5">
      <c r="A71" s="5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7"/>
  <sheetViews>
    <sheetView zoomScaleNormal="115" workbookViewId="0">
      <selection activeCell="H13" sqref="H13"/>
    </sheetView>
  </sheetViews>
  <sheetFormatPr defaultRowHeight="12.75"/>
  <cols>
    <col min="1" max="1" width="11.85546875" style="194" customWidth="1"/>
    <col min="2" max="2" width="17.7109375" style="194" customWidth="1"/>
    <col min="3" max="3" width="6.42578125" style="194" customWidth="1"/>
    <col min="4" max="5" width="11.42578125" style="194" customWidth="1"/>
    <col min="6" max="6" width="9.28515625" style="194" customWidth="1"/>
    <col min="7" max="7" width="18.85546875" style="194" bestFit="1" customWidth="1"/>
    <col min="8" max="16384" width="9.140625" style="194"/>
  </cols>
  <sheetData>
    <row r="1" spans="1:12" customFormat="1" ht="23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78"/>
      <c r="K1" s="78"/>
      <c r="L1" s="78"/>
    </row>
    <row r="2" spans="1:12" customFormat="1" ht="16.5">
      <c r="A2" s="222" t="s">
        <v>105</v>
      </c>
      <c r="B2" s="87"/>
      <c r="C2" s="87"/>
      <c r="D2" s="87"/>
      <c r="E2" s="87"/>
      <c r="F2" s="87"/>
      <c r="G2" s="87"/>
      <c r="H2" s="87"/>
      <c r="I2" s="87"/>
      <c r="J2" s="87"/>
      <c r="K2" s="79"/>
      <c r="L2" s="79"/>
    </row>
    <row r="3" spans="1:12" s="196" customFormat="1">
      <c r="A3" s="275" t="s">
        <v>106</v>
      </c>
      <c r="B3" s="275"/>
      <c r="C3" s="275"/>
      <c r="D3" s="275"/>
      <c r="E3" s="275"/>
      <c r="F3" s="275"/>
      <c r="G3" s="275"/>
      <c r="H3" s="195"/>
    </row>
    <row r="4" spans="1:12" s="196" customFormat="1">
      <c r="A4" s="275" t="s">
        <v>107</v>
      </c>
      <c r="B4" s="275"/>
      <c r="C4" s="275"/>
      <c r="D4" s="275"/>
      <c r="E4" s="275"/>
      <c r="F4" s="275"/>
      <c r="G4" s="275"/>
      <c r="H4" s="195"/>
    </row>
    <row r="5" spans="1:12" s="196" customFormat="1">
      <c r="A5" s="275" t="s">
        <v>108</v>
      </c>
      <c r="B5" s="275"/>
      <c r="C5" s="275"/>
      <c r="D5" s="275"/>
      <c r="E5" s="275"/>
      <c r="F5" s="275"/>
      <c r="G5" s="275"/>
      <c r="H5" s="195"/>
    </row>
    <row r="6" spans="1:12" ht="15">
      <c r="A6" s="276" t="s">
        <v>109</v>
      </c>
      <c r="B6" s="276"/>
      <c r="C6" s="276"/>
      <c r="D6" s="276"/>
      <c r="E6" s="276"/>
      <c r="F6" s="276"/>
      <c r="G6" s="276"/>
      <c r="H6" s="276"/>
    </row>
    <row r="7" spans="1:12" ht="15.75" thickBot="1">
      <c r="A7" s="197"/>
      <c r="B7" s="197"/>
      <c r="C7" s="197"/>
      <c r="D7" s="197"/>
      <c r="E7" s="197"/>
      <c r="F7" s="197"/>
      <c r="G7" s="197"/>
      <c r="H7" s="197"/>
    </row>
    <row r="8" spans="1:12" ht="13.5" thickBot="1">
      <c r="A8" s="198" t="s">
        <v>200</v>
      </c>
      <c r="B8" s="199"/>
      <c r="C8" s="199"/>
      <c r="D8" s="199"/>
      <c r="E8" s="199"/>
      <c r="F8" s="199"/>
      <c r="G8" s="199" t="s">
        <v>206</v>
      </c>
      <c r="H8" s="200"/>
    </row>
    <row r="9" spans="1:12" ht="13.5" thickBot="1">
      <c r="A9" s="277" t="s">
        <v>29</v>
      </c>
      <c r="B9" s="278"/>
      <c r="C9" s="278"/>
      <c r="D9" s="278"/>
      <c r="E9" s="278"/>
      <c r="F9" s="278"/>
      <c r="G9" s="279"/>
    </row>
    <row r="10" spans="1:12" ht="13.5" thickBot="1">
      <c r="A10" s="280" t="s">
        <v>15</v>
      </c>
      <c r="B10" s="281"/>
      <c r="C10" s="201" t="s">
        <v>8</v>
      </c>
      <c r="D10" s="144" t="s">
        <v>0</v>
      </c>
      <c r="E10" s="144" t="s">
        <v>176</v>
      </c>
      <c r="F10" s="144" t="s">
        <v>175</v>
      </c>
      <c r="G10" s="145" t="s">
        <v>1</v>
      </c>
    </row>
    <row r="11" spans="1:12">
      <c r="A11" s="44" t="s">
        <v>198</v>
      </c>
      <c r="B11" s="34" t="s">
        <v>130</v>
      </c>
      <c r="C11" s="35">
        <v>11</v>
      </c>
      <c r="D11" s="96">
        <v>102960</v>
      </c>
      <c r="E11" s="96">
        <f>D11+D11*12.36%</f>
        <v>115685.856</v>
      </c>
      <c r="F11" s="202">
        <f>E11*5%</f>
        <v>5784.2928000000002</v>
      </c>
      <c r="G11" s="203">
        <f>E11+F11</f>
        <v>121470.1488</v>
      </c>
    </row>
    <row r="12" spans="1:12">
      <c r="A12" s="13" t="s">
        <v>198</v>
      </c>
      <c r="B12" s="4" t="s">
        <v>126</v>
      </c>
      <c r="C12" s="27" t="s">
        <v>129</v>
      </c>
      <c r="D12" s="94">
        <v>102060</v>
      </c>
      <c r="E12" s="96">
        <f t="shared" ref="E12:E28" si="0">D12+D12*12.36%</f>
        <v>114674.61599999999</v>
      </c>
      <c r="F12" s="202">
        <f t="shared" ref="F12:F28" si="1">E12*5%</f>
        <v>5733.7308000000003</v>
      </c>
      <c r="G12" s="203">
        <f t="shared" ref="G12:G28" si="2">E12+F12</f>
        <v>120408.3468</v>
      </c>
    </row>
    <row r="13" spans="1:12">
      <c r="A13" s="13" t="s">
        <v>198</v>
      </c>
      <c r="B13" s="4" t="s">
        <v>22</v>
      </c>
      <c r="C13" s="27">
        <v>6</v>
      </c>
      <c r="D13" s="94">
        <v>103960</v>
      </c>
      <c r="E13" s="96">
        <f t="shared" si="0"/>
        <v>116809.45600000001</v>
      </c>
      <c r="F13" s="202">
        <f t="shared" si="1"/>
        <v>5840.4728000000005</v>
      </c>
      <c r="G13" s="203">
        <f t="shared" si="2"/>
        <v>122649.92880000001</v>
      </c>
    </row>
    <row r="14" spans="1:12">
      <c r="A14" s="13" t="s">
        <v>198</v>
      </c>
      <c r="B14" s="4" t="s">
        <v>23</v>
      </c>
      <c r="C14" s="27">
        <v>3</v>
      </c>
      <c r="D14" s="94">
        <v>103960</v>
      </c>
      <c r="E14" s="96">
        <f t="shared" si="0"/>
        <v>116809.45600000001</v>
      </c>
      <c r="F14" s="202">
        <f t="shared" si="1"/>
        <v>5840.4728000000005</v>
      </c>
      <c r="G14" s="203">
        <f t="shared" si="2"/>
        <v>122649.92880000001</v>
      </c>
    </row>
    <row r="15" spans="1:12">
      <c r="A15" s="13" t="s">
        <v>7</v>
      </c>
      <c r="B15" s="4" t="s">
        <v>19</v>
      </c>
      <c r="C15" s="27">
        <v>3</v>
      </c>
      <c r="D15" s="94">
        <v>105110</v>
      </c>
      <c r="E15" s="96">
        <f t="shared" si="0"/>
        <v>118101.59600000001</v>
      </c>
      <c r="F15" s="202">
        <f t="shared" si="1"/>
        <v>5905.0798000000004</v>
      </c>
      <c r="G15" s="203">
        <f t="shared" si="2"/>
        <v>124006.67580000001</v>
      </c>
    </row>
    <row r="16" spans="1:12">
      <c r="A16" s="13" t="s">
        <v>20</v>
      </c>
      <c r="B16" s="4" t="s">
        <v>21</v>
      </c>
      <c r="C16" s="27">
        <v>11</v>
      </c>
      <c r="D16" s="94">
        <v>106560</v>
      </c>
      <c r="E16" s="96">
        <f t="shared" si="0"/>
        <v>119730.81599999999</v>
      </c>
      <c r="F16" s="202">
        <f t="shared" si="1"/>
        <v>5986.5407999999998</v>
      </c>
      <c r="G16" s="203">
        <f t="shared" si="2"/>
        <v>125717.35679999999</v>
      </c>
    </row>
    <row r="17" spans="1:7">
      <c r="A17" s="13" t="s">
        <v>199</v>
      </c>
      <c r="B17" s="4" t="s">
        <v>89</v>
      </c>
      <c r="C17" s="27">
        <v>12</v>
      </c>
      <c r="D17" s="94">
        <v>109010</v>
      </c>
      <c r="E17" s="96">
        <f t="shared" si="0"/>
        <v>122483.636</v>
      </c>
      <c r="F17" s="202">
        <f t="shared" si="1"/>
        <v>6124.1818000000003</v>
      </c>
      <c r="G17" s="203">
        <f t="shared" si="2"/>
        <v>128607.8178</v>
      </c>
    </row>
    <row r="18" spans="1:7">
      <c r="A18" s="13" t="s">
        <v>123</v>
      </c>
      <c r="B18" s="4" t="s">
        <v>124</v>
      </c>
      <c r="C18" s="27"/>
      <c r="D18" s="94">
        <v>105810</v>
      </c>
      <c r="E18" s="96">
        <f t="shared" si="0"/>
        <v>118888.11599999999</v>
      </c>
      <c r="F18" s="202">
        <f t="shared" si="1"/>
        <v>5944.4058000000005</v>
      </c>
      <c r="G18" s="203">
        <f t="shared" si="2"/>
        <v>124832.52179999999</v>
      </c>
    </row>
    <row r="19" spans="1:7">
      <c r="A19" s="13" t="s">
        <v>199</v>
      </c>
      <c r="B19" s="4" t="s">
        <v>132</v>
      </c>
      <c r="C19" s="27">
        <v>12</v>
      </c>
      <c r="D19" s="94">
        <v>106380</v>
      </c>
      <c r="E19" s="96">
        <f t="shared" si="0"/>
        <v>119528.568</v>
      </c>
      <c r="F19" s="202">
        <f t="shared" si="1"/>
        <v>5976.4284000000007</v>
      </c>
      <c r="G19" s="203">
        <f t="shared" si="2"/>
        <v>125504.9964</v>
      </c>
    </row>
    <row r="20" spans="1:7">
      <c r="A20" s="13" t="s">
        <v>133</v>
      </c>
      <c r="B20" s="4" t="s">
        <v>134</v>
      </c>
      <c r="C20" s="27">
        <v>12</v>
      </c>
      <c r="D20" s="94">
        <v>106760</v>
      </c>
      <c r="E20" s="96">
        <f t="shared" si="0"/>
        <v>119955.53599999999</v>
      </c>
      <c r="F20" s="202">
        <f t="shared" si="1"/>
        <v>5997.7767999999996</v>
      </c>
      <c r="G20" s="203">
        <f t="shared" si="2"/>
        <v>125953.31279999999</v>
      </c>
    </row>
    <row r="21" spans="1:7">
      <c r="A21" s="13" t="s">
        <v>133</v>
      </c>
      <c r="B21" s="170" t="s">
        <v>196</v>
      </c>
      <c r="C21" s="27">
        <v>10</v>
      </c>
      <c r="D21" s="94">
        <v>108060</v>
      </c>
      <c r="E21" s="96">
        <f t="shared" si="0"/>
        <v>121416.216</v>
      </c>
      <c r="F21" s="202">
        <f t="shared" si="1"/>
        <v>6070.8108000000002</v>
      </c>
      <c r="G21" s="203">
        <f t="shared" si="2"/>
        <v>127487.02680000001</v>
      </c>
    </row>
    <row r="22" spans="1:7">
      <c r="A22" s="13" t="s">
        <v>133</v>
      </c>
      <c r="B22" s="4" t="s">
        <v>122</v>
      </c>
      <c r="C22" s="27">
        <v>1.9</v>
      </c>
      <c r="D22" s="94">
        <v>109860</v>
      </c>
      <c r="E22" s="96">
        <f t="shared" si="0"/>
        <v>123438.696</v>
      </c>
      <c r="F22" s="202">
        <f t="shared" si="1"/>
        <v>6171.9348</v>
      </c>
      <c r="G22" s="203">
        <f t="shared" si="2"/>
        <v>129610.6308</v>
      </c>
    </row>
    <row r="23" spans="1:7">
      <c r="A23" s="13" t="s">
        <v>133</v>
      </c>
      <c r="B23" s="4" t="s">
        <v>104</v>
      </c>
      <c r="C23" s="27">
        <v>3</v>
      </c>
      <c r="D23" s="94">
        <v>106260</v>
      </c>
      <c r="E23" s="96">
        <f t="shared" si="0"/>
        <v>119393.736</v>
      </c>
      <c r="F23" s="202">
        <f t="shared" si="1"/>
        <v>5969.6868000000004</v>
      </c>
      <c r="G23" s="203">
        <f t="shared" si="2"/>
        <v>125363.4228</v>
      </c>
    </row>
    <row r="24" spans="1:7">
      <c r="A24" s="13" t="s">
        <v>133</v>
      </c>
      <c r="B24" s="4" t="s">
        <v>113</v>
      </c>
      <c r="C24" s="27">
        <v>8</v>
      </c>
      <c r="D24" s="94">
        <v>110810</v>
      </c>
      <c r="E24" s="96">
        <f t="shared" si="0"/>
        <v>124506.11599999999</v>
      </c>
      <c r="F24" s="202">
        <f t="shared" si="1"/>
        <v>6225.3058000000001</v>
      </c>
      <c r="G24" s="203">
        <f t="shared" si="2"/>
        <v>130731.4218</v>
      </c>
    </row>
    <row r="25" spans="1:7">
      <c r="A25" s="13" t="s">
        <v>133</v>
      </c>
      <c r="B25" s="4" t="s">
        <v>131</v>
      </c>
      <c r="C25" s="27"/>
      <c r="D25" s="94">
        <v>106510</v>
      </c>
      <c r="E25" s="96">
        <f t="shared" si="0"/>
        <v>119674.636</v>
      </c>
      <c r="F25" s="202">
        <f t="shared" si="1"/>
        <v>5983.7318000000005</v>
      </c>
      <c r="G25" s="203">
        <f t="shared" si="2"/>
        <v>125658.36779999999</v>
      </c>
    </row>
    <row r="26" spans="1:7">
      <c r="A26" s="13" t="s">
        <v>125</v>
      </c>
      <c r="B26" s="4" t="s">
        <v>127</v>
      </c>
      <c r="C26" s="27" t="s">
        <v>128</v>
      </c>
      <c r="D26" s="94">
        <v>105860</v>
      </c>
      <c r="E26" s="96">
        <f t="shared" si="0"/>
        <v>118944.296</v>
      </c>
      <c r="F26" s="202">
        <f t="shared" si="1"/>
        <v>5947.2148000000007</v>
      </c>
      <c r="G26" s="203">
        <f t="shared" si="2"/>
        <v>124891.5108</v>
      </c>
    </row>
    <row r="27" spans="1:7">
      <c r="A27" s="13" t="s">
        <v>2</v>
      </c>
      <c r="B27" s="4" t="s">
        <v>94</v>
      </c>
      <c r="C27" s="27" t="s">
        <v>30</v>
      </c>
      <c r="D27" s="94">
        <v>98160</v>
      </c>
      <c r="E27" s="96">
        <f t="shared" si="0"/>
        <v>110292.576</v>
      </c>
      <c r="F27" s="202">
        <f t="shared" si="1"/>
        <v>5514.6288000000004</v>
      </c>
      <c r="G27" s="203">
        <f t="shared" si="2"/>
        <v>115807.20480000001</v>
      </c>
    </row>
    <row r="28" spans="1:7" ht="13.5" thickBot="1">
      <c r="A28" s="20" t="s">
        <v>2</v>
      </c>
      <c r="B28" s="21" t="s">
        <v>95</v>
      </c>
      <c r="C28" s="28" t="s">
        <v>30</v>
      </c>
      <c r="D28" s="97">
        <v>98160</v>
      </c>
      <c r="E28" s="97">
        <f t="shared" si="0"/>
        <v>110292.576</v>
      </c>
      <c r="F28" s="205">
        <f t="shared" si="1"/>
        <v>5514.6288000000004</v>
      </c>
      <c r="G28" s="206">
        <f t="shared" si="2"/>
        <v>115807.20480000001</v>
      </c>
    </row>
    <row r="29" spans="1:7" ht="13.5" thickBot="1">
      <c r="B29" s="207"/>
      <c r="D29" s="204"/>
      <c r="E29" s="204"/>
      <c r="F29" s="204"/>
      <c r="G29" s="204"/>
    </row>
    <row r="30" spans="1:7" ht="13.5" thickBot="1">
      <c r="A30" s="282" t="s">
        <v>24</v>
      </c>
      <c r="B30" s="283"/>
      <c r="C30" s="283"/>
      <c r="D30" s="283"/>
      <c r="E30" s="283"/>
      <c r="F30" s="283"/>
      <c r="G30" s="284"/>
    </row>
    <row r="31" spans="1:7" ht="13.5" thickBot="1">
      <c r="A31" s="277" t="s">
        <v>15</v>
      </c>
      <c r="B31" s="285"/>
      <c r="C31" s="208" t="s">
        <v>8</v>
      </c>
      <c r="D31" s="60" t="s">
        <v>0</v>
      </c>
      <c r="E31" s="60" t="s">
        <v>176</v>
      </c>
      <c r="F31" s="60" t="s">
        <v>175</v>
      </c>
      <c r="G31" s="61" t="s">
        <v>1</v>
      </c>
    </row>
    <row r="32" spans="1:7">
      <c r="A32" s="44" t="s">
        <v>7</v>
      </c>
      <c r="B32" s="45" t="s">
        <v>25</v>
      </c>
      <c r="C32" s="46">
        <v>0.9</v>
      </c>
      <c r="D32" s="106">
        <v>105715</v>
      </c>
      <c r="E32" s="96">
        <f t="shared" ref="E32:E55" si="3">D32+D32*12.36%</f>
        <v>118781.374</v>
      </c>
      <c r="F32" s="202">
        <f t="shared" ref="F32:F55" si="4">E32*5%</f>
        <v>5939.0686999999998</v>
      </c>
      <c r="G32" s="203">
        <f t="shared" ref="G32:G55" si="5">E32+F32</f>
        <v>124720.4427</v>
      </c>
    </row>
    <row r="33" spans="1:7">
      <c r="A33" s="72" t="s">
        <v>136</v>
      </c>
      <c r="B33" s="34" t="s">
        <v>135</v>
      </c>
      <c r="C33" s="35">
        <v>1</v>
      </c>
      <c r="D33" s="96">
        <v>107415</v>
      </c>
      <c r="E33" s="96">
        <f t="shared" si="3"/>
        <v>120691.49400000001</v>
      </c>
      <c r="F33" s="202">
        <f t="shared" si="4"/>
        <v>6034.574700000001</v>
      </c>
      <c r="G33" s="203">
        <f t="shared" si="5"/>
        <v>126726.0687</v>
      </c>
    </row>
    <row r="34" spans="1:7">
      <c r="A34" s="209" t="s">
        <v>139</v>
      </c>
      <c r="B34" s="34" t="s">
        <v>137</v>
      </c>
      <c r="C34" s="35">
        <v>1.2</v>
      </c>
      <c r="D34" s="96">
        <v>106165</v>
      </c>
      <c r="E34" s="96">
        <f t="shared" si="3"/>
        <v>119286.99400000001</v>
      </c>
      <c r="F34" s="202">
        <f t="shared" si="4"/>
        <v>5964.3497000000007</v>
      </c>
      <c r="G34" s="203">
        <f t="shared" si="5"/>
        <v>125251.34370000001</v>
      </c>
    </row>
    <row r="35" spans="1:7">
      <c r="A35" s="209" t="s">
        <v>6</v>
      </c>
      <c r="B35" s="209" t="s">
        <v>12</v>
      </c>
      <c r="C35" s="27">
        <v>8</v>
      </c>
      <c r="D35" s="96">
        <v>106665</v>
      </c>
      <c r="E35" s="96">
        <f t="shared" si="3"/>
        <v>119848.79399999999</v>
      </c>
      <c r="F35" s="202">
        <f t="shared" si="4"/>
        <v>5992.4396999999999</v>
      </c>
      <c r="G35" s="203">
        <f t="shared" si="5"/>
        <v>125841.2337</v>
      </c>
    </row>
    <row r="36" spans="1:7">
      <c r="A36" s="210" t="s">
        <v>6</v>
      </c>
      <c r="B36" s="209" t="s">
        <v>140</v>
      </c>
      <c r="C36" s="27">
        <v>8</v>
      </c>
      <c r="D36" s="96">
        <v>108165</v>
      </c>
      <c r="E36" s="96">
        <f t="shared" si="3"/>
        <v>121534.194</v>
      </c>
      <c r="F36" s="202">
        <f t="shared" si="4"/>
        <v>6076.7097000000003</v>
      </c>
      <c r="G36" s="203">
        <f t="shared" si="5"/>
        <v>127610.90370000001</v>
      </c>
    </row>
    <row r="37" spans="1:7">
      <c r="A37" s="211" t="s">
        <v>26</v>
      </c>
      <c r="B37" s="209" t="s">
        <v>27</v>
      </c>
      <c r="C37" s="27">
        <v>8</v>
      </c>
      <c r="D37" s="96">
        <v>103955</v>
      </c>
      <c r="E37" s="96">
        <f t="shared" si="3"/>
        <v>116803.838</v>
      </c>
      <c r="F37" s="202">
        <f t="shared" si="4"/>
        <v>5840.1919000000007</v>
      </c>
      <c r="G37" s="203">
        <f t="shared" si="5"/>
        <v>122644.02990000001</v>
      </c>
    </row>
    <row r="38" spans="1:7">
      <c r="A38" s="211" t="s">
        <v>26</v>
      </c>
      <c r="B38" s="209" t="s">
        <v>112</v>
      </c>
      <c r="C38" s="27">
        <v>18</v>
      </c>
      <c r="D38" s="96">
        <v>105165</v>
      </c>
      <c r="E38" s="96">
        <f t="shared" si="3"/>
        <v>118163.394</v>
      </c>
      <c r="F38" s="202">
        <f t="shared" si="4"/>
        <v>5908.1697000000004</v>
      </c>
      <c r="G38" s="203">
        <f t="shared" si="5"/>
        <v>124071.5637</v>
      </c>
    </row>
    <row r="39" spans="1:7">
      <c r="A39" s="211" t="s">
        <v>10</v>
      </c>
      <c r="B39" s="209" t="s">
        <v>9</v>
      </c>
      <c r="C39" s="27">
        <v>1.2</v>
      </c>
      <c r="D39" s="96">
        <v>107945</v>
      </c>
      <c r="E39" s="96">
        <f t="shared" si="3"/>
        <v>121287.00199999999</v>
      </c>
      <c r="F39" s="202">
        <f t="shared" si="4"/>
        <v>6064.3500999999997</v>
      </c>
      <c r="G39" s="203">
        <f t="shared" si="5"/>
        <v>127351.35209999999</v>
      </c>
    </row>
    <row r="40" spans="1:7">
      <c r="A40" s="211" t="s">
        <v>78</v>
      </c>
      <c r="B40" s="209" t="s">
        <v>76</v>
      </c>
      <c r="C40" s="27">
        <v>0.35</v>
      </c>
      <c r="D40" s="96">
        <v>113205</v>
      </c>
      <c r="E40" s="96">
        <f t="shared" si="3"/>
        <v>127197.13800000001</v>
      </c>
      <c r="F40" s="202">
        <f t="shared" si="4"/>
        <v>6359.8569000000007</v>
      </c>
      <c r="G40" s="203">
        <f t="shared" si="5"/>
        <v>133556.99490000002</v>
      </c>
    </row>
    <row r="41" spans="1:7">
      <c r="A41" s="211" t="s">
        <v>79</v>
      </c>
      <c r="B41" s="4" t="s">
        <v>77</v>
      </c>
      <c r="C41" s="27">
        <v>0.12</v>
      </c>
      <c r="D41" s="96">
        <v>111005</v>
      </c>
      <c r="E41" s="96">
        <f t="shared" si="3"/>
        <v>124725.21799999999</v>
      </c>
      <c r="F41" s="202">
        <f t="shared" si="4"/>
        <v>6236.2609000000002</v>
      </c>
      <c r="G41" s="203">
        <f t="shared" si="5"/>
        <v>130961.47889999999</v>
      </c>
    </row>
    <row r="42" spans="1:7">
      <c r="A42" s="212" t="s">
        <v>11</v>
      </c>
      <c r="B42" s="213" t="s">
        <v>151</v>
      </c>
      <c r="C42" s="27">
        <v>0.28000000000000003</v>
      </c>
      <c r="D42" s="96">
        <v>109705</v>
      </c>
      <c r="E42" s="96">
        <f t="shared" si="3"/>
        <v>123264.538</v>
      </c>
      <c r="F42" s="202">
        <f t="shared" si="4"/>
        <v>6163.2269000000006</v>
      </c>
      <c r="G42" s="203">
        <f t="shared" si="5"/>
        <v>129427.76489999999</v>
      </c>
    </row>
    <row r="43" spans="1:7">
      <c r="A43" s="212" t="s">
        <v>11</v>
      </c>
      <c r="B43" s="213" t="s">
        <v>149</v>
      </c>
      <c r="C43" s="27">
        <v>0.22</v>
      </c>
      <c r="D43" s="96">
        <v>109705</v>
      </c>
      <c r="E43" s="96">
        <f t="shared" si="3"/>
        <v>123264.538</v>
      </c>
      <c r="F43" s="202">
        <f t="shared" si="4"/>
        <v>6163.2269000000006</v>
      </c>
      <c r="G43" s="203">
        <f t="shared" si="5"/>
        <v>129427.76489999999</v>
      </c>
    </row>
    <row r="44" spans="1:7">
      <c r="A44" s="211" t="s">
        <v>120</v>
      </c>
      <c r="B44" s="209" t="s">
        <v>121</v>
      </c>
      <c r="C44" s="27">
        <v>0.3</v>
      </c>
      <c r="D44" s="96">
        <v>108065</v>
      </c>
      <c r="E44" s="96">
        <f t="shared" si="3"/>
        <v>121421.834</v>
      </c>
      <c r="F44" s="202">
        <f t="shared" si="4"/>
        <v>6071.0917000000009</v>
      </c>
      <c r="G44" s="203">
        <f t="shared" si="5"/>
        <v>127492.92570000001</v>
      </c>
    </row>
    <row r="45" spans="1:7">
      <c r="A45" s="211" t="s">
        <v>36</v>
      </c>
      <c r="B45" s="209" t="s">
        <v>37</v>
      </c>
      <c r="C45" s="27">
        <v>0.43</v>
      </c>
      <c r="D45" s="96">
        <v>114665</v>
      </c>
      <c r="E45" s="96">
        <f t="shared" si="3"/>
        <v>128837.594</v>
      </c>
      <c r="F45" s="202">
        <f t="shared" si="4"/>
        <v>6441.8797000000004</v>
      </c>
      <c r="G45" s="203">
        <f t="shared" si="5"/>
        <v>135279.4737</v>
      </c>
    </row>
    <row r="46" spans="1:7">
      <c r="A46" s="211" t="s">
        <v>36</v>
      </c>
      <c r="B46" s="209" t="s">
        <v>118</v>
      </c>
      <c r="C46" s="27">
        <v>0.22</v>
      </c>
      <c r="D46" s="96">
        <v>116165</v>
      </c>
      <c r="E46" s="96">
        <f t="shared" si="3"/>
        <v>130522.99400000001</v>
      </c>
      <c r="F46" s="202">
        <f t="shared" si="4"/>
        <v>6526.1497000000008</v>
      </c>
      <c r="G46" s="203">
        <f t="shared" si="5"/>
        <v>137049.14370000002</v>
      </c>
    </row>
    <row r="47" spans="1:7">
      <c r="A47" s="211" t="s">
        <v>36</v>
      </c>
      <c r="B47" s="209" t="s">
        <v>38</v>
      </c>
      <c r="C47" s="27">
        <v>0.33</v>
      </c>
      <c r="D47" s="96">
        <v>116208</v>
      </c>
      <c r="E47" s="96">
        <f t="shared" si="3"/>
        <v>130571.3088</v>
      </c>
      <c r="F47" s="202">
        <f t="shared" si="4"/>
        <v>6528.5654400000003</v>
      </c>
      <c r="G47" s="203">
        <f t="shared" si="5"/>
        <v>137099.87424</v>
      </c>
    </row>
    <row r="48" spans="1:7">
      <c r="A48" s="72" t="s">
        <v>36</v>
      </c>
      <c r="B48" s="4" t="s">
        <v>114</v>
      </c>
      <c r="C48" s="27"/>
      <c r="D48" s="96">
        <v>110735</v>
      </c>
      <c r="E48" s="96">
        <f t="shared" si="3"/>
        <v>124421.84599999999</v>
      </c>
      <c r="F48" s="202">
        <f t="shared" si="4"/>
        <v>6221.0923000000003</v>
      </c>
      <c r="G48" s="203">
        <f t="shared" si="5"/>
        <v>130642.93829999999</v>
      </c>
    </row>
    <row r="49" spans="1:7">
      <c r="A49" s="72" t="s">
        <v>36</v>
      </c>
      <c r="B49" s="4" t="s">
        <v>145</v>
      </c>
      <c r="C49" s="27"/>
      <c r="D49" s="96">
        <v>112355</v>
      </c>
      <c r="E49" s="96">
        <f t="shared" si="3"/>
        <v>126242.07799999999</v>
      </c>
      <c r="F49" s="202">
        <f t="shared" si="4"/>
        <v>6312.1039000000001</v>
      </c>
      <c r="G49" s="203">
        <f t="shared" si="5"/>
        <v>132554.1819</v>
      </c>
    </row>
    <row r="50" spans="1:7">
      <c r="A50" s="72" t="s">
        <v>36</v>
      </c>
      <c r="B50" s="4" t="s">
        <v>138</v>
      </c>
      <c r="C50" s="27"/>
      <c r="D50" s="96">
        <v>110925</v>
      </c>
      <c r="E50" s="96">
        <f t="shared" si="3"/>
        <v>124635.33</v>
      </c>
      <c r="F50" s="202">
        <f t="shared" si="4"/>
        <v>6231.7665000000006</v>
      </c>
      <c r="G50" s="203">
        <f t="shared" si="5"/>
        <v>130867.0965</v>
      </c>
    </row>
    <row r="51" spans="1:7">
      <c r="A51" s="211" t="s">
        <v>2</v>
      </c>
      <c r="B51" s="209" t="s">
        <v>3</v>
      </c>
      <c r="C51" s="27" t="s">
        <v>30</v>
      </c>
      <c r="D51" s="96">
        <v>101215</v>
      </c>
      <c r="E51" s="96">
        <f t="shared" si="3"/>
        <v>113725.174</v>
      </c>
      <c r="F51" s="202">
        <f t="shared" si="4"/>
        <v>5686.2587000000003</v>
      </c>
      <c r="G51" s="203">
        <f t="shared" si="5"/>
        <v>119411.4327</v>
      </c>
    </row>
    <row r="52" spans="1:7">
      <c r="A52" s="211" t="s">
        <v>2</v>
      </c>
      <c r="B52" s="209" t="s">
        <v>4</v>
      </c>
      <c r="C52" s="27" t="s">
        <v>30</v>
      </c>
      <c r="D52" s="96">
        <v>102065</v>
      </c>
      <c r="E52" s="96">
        <f t="shared" si="3"/>
        <v>114680.234</v>
      </c>
      <c r="F52" s="202">
        <f t="shared" si="4"/>
        <v>5734.0117</v>
      </c>
      <c r="G52" s="203">
        <f t="shared" si="5"/>
        <v>120414.2457</v>
      </c>
    </row>
    <row r="53" spans="1:7">
      <c r="A53" s="13" t="s">
        <v>2</v>
      </c>
      <c r="B53" s="4" t="s">
        <v>14</v>
      </c>
      <c r="C53" s="27" t="s">
        <v>30</v>
      </c>
      <c r="D53" s="96">
        <v>105015</v>
      </c>
      <c r="E53" s="96">
        <f t="shared" si="3"/>
        <v>117994.85399999999</v>
      </c>
      <c r="F53" s="202">
        <f t="shared" si="4"/>
        <v>5899.7426999999998</v>
      </c>
      <c r="G53" s="203">
        <f t="shared" si="5"/>
        <v>123894.59669999999</v>
      </c>
    </row>
    <row r="54" spans="1:7">
      <c r="A54" s="211" t="s">
        <v>2</v>
      </c>
      <c r="B54" s="209" t="s">
        <v>5</v>
      </c>
      <c r="C54" s="27" t="s">
        <v>30</v>
      </c>
      <c r="D54" s="96">
        <v>100855</v>
      </c>
      <c r="E54" s="96">
        <f t="shared" si="3"/>
        <v>113320.678</v>
      </c>
      <c r="F54" s="202">
        <f t="shared" si="4"/>
        <v>5666.0339000000004</v>
      </c>
      <c r="G54" s="203">
        <f t="shared" si="5"/>
        <v>118986.71189999999</v>
      </c>
    </row>
    <row r="55" spans="1:7" ht="13.5" thickBot="1">
      <c r="A55" s="214" t="s">
        <v>2</v>
      </c>
      <c r="B55" s="215" t="s">
        <v>31</v>
      </c>
      <c r="C55" s="28" t="s">
        <v>30</v>
      </c>
      <c r="D55" s="107">
        <v>106605</v>
      </c>
      <c r="E55" s="97">
        <f t="shared" si="3"/>
        <v>119781.378</v>
      </c>
      <c r="F55" s="205">
        <f t="shared" si="4"/>
        <v>5989.0689000000002</v>
      </c>
      <c r="G55" s="206">
        <f t="shared" si="5"/>
        <v>125770.4469</v>
      </c>
    </row>
    <row r="56" spans="1:7" ht="13.5" thickBot="1">
      <c r="B56" s="207"/>
      <c r="D56" s="204"/>
      <c r="E56" s="204"/>
      <c r="F56" s="204"/>
      <c r="G56" s="204"/>
    </row>
    <row r="57" spans="1:7" ht="13.5" thickBot="1">
      <c r="A57" s="277" t="s">
        <v>28</v>
      </c>
      <c r="B57" s="286"/>
      <c r="C57" s="286"/>
      <c r="D57" s="286"/>
      <c r="E57" s="286"/>
      <c r="F57" s="286"/>
      <c r="G57" s="287"/>
    </row>
    <row r="58" spans="1:7" ht="13.5" thickBot="1">
      <c r="A58" s="282" t="s">
        <v>15</v>
      </c>
      <c r="B58" s="283"/>
      <c r="C58" s="216" t="s">
        <v>8</v>
      </c>
      <c r="D58" s="60" t="s">
        <v>0</v>
      </c>
      <c r="E58" s="60" t="s">
        <v>176</v>
      </c>
      <c r="F58" s="60" t="s">
        <v>175</v>
      </c>
      <c r="G58" s="61" t="s">
        <v>1</v>
      </c>
    </row>
    <row r="59" spans="1:7">
      <c r="A59" s="54" t="s">
        <v>33</v>
      </c>
      <c r="B59" s="55" t="s">
        <v>91</v>
      </c>
      <c r="C59" s="35">
        <v>0.92</v>
      </c>
      <c r="D59" s="113">
        <v>111065</v>
      </c>
      <c r="E59" s="96">
        <f t="shared" ref="E59:E68" si="6">D59+D59*12.36%</f>
        <v>124792.63399999999</v>
      </c>
      <c r="F59" s="202">
        <f t="shared" ref="F59:F68" si="7">E59*5%</f>
        <v>6239.6316999999999</v>
      </c>
      <c r="G59" s="203">
        <f t="shared" ref="G59:G68" si="8">E59+F59</f>
        <v>131032.26569999999</v>
      </c>
    </row>
    <row r="60" spans="1:7">
      <c r="A60" s="54" t="s">
        <v>33</v>
      </c>
      <c r="B60" s="55" t="s">
        <v>90</v>
      </c>
      <c r="C60" s="35">
        <v>2</v>
      </c>
      <c r="D60" s="98">
        <v>111065</v>
      </c>
      <c r="E60" s="96">
        <f t="shared" si="6"/>
        <v>124792.63399999999</v>
      </c>
      <c r="F60" s="202">
        <f t="shared" si="7"/>
        <v>6239.6316999999999</v>
      </c>
      <c r="G60" s="203">
        <f t="shared" si="8"/>
        <v>131032.26569999999</v>
      </c>
    </row>
    <row r="61" spans="1:7">
      <c r="A61" s="54" t="s">
        <v>33</v>
      </c>
      <c r="B61" s="55" t="s">
        <v>158</v>
      </c>
      <c r="C61" s="35">
        <v>2</v>
      </c>
      <c r="D61" s="98">
        <v>111565</v>
      </c>
      <c r="E61" s="96">
        <f t="shared" si="6"/>
        <v>125354.43399999999</v>
      </c>
      <c r="F61" s="202">
        <f t="shared" si="7"/>
        <v>6267.7217000000001</v>
      </c>
      <c r="G61" s="203">
        <f t="shared" si="8"/>
        <v>131622.1557</v>
      </c>
    </row>
    <row r="62" spans="1:7">
      <c r="A62" s="24" t="s">
        <v>82</v>
      </c>
      <c r="B62" s="18" t="s">
        <v>13</v>
      </c>
      <c r="C62" s="27">
        <v>4.2</v>
      </c>
      <c r="D62" s="99">
        <v>110165</v>
      </c>
      <c r="E62" s="96">
        <f t="shared" si="6"/>
        <v>123781.394</v>
      </c>
      <c r="F62" s="202">
        <f t="shared" si="7"/>
        <v>6189.0697</v>
      </c>
      <c r="G62" s="203">
        <f t="shared" si="8"/>
        <v>129970.46369999999</v>
      </c>
    </row>
    <row r="63" spans="1:7">
      <c r="A63" s="24" t="s">
        <v>40</v>
      </c>
      <c r="B63" s="18" t="s">
        <v>39</v>
      </c>
      <c r="C63" s="27">
        <v>6.5</v>
      </c>
      <c r="D63" s="99">
        <v>113565</v>
      </c>
      <c r="E63" s="96">
        <f t="shared" si="6"/>
        <v>127601.63399999999</v>
      </c>
      <c r="F63" s="202">
        <f t="shared" si="7"/>
        <v>6380.0816999999997</v>
      </c>
      <c r="G63" s="203">
        <f t="shared" si="8"/>
        <v>133981.7157</v>
      </c>
    </row>
    <row r="64" spans="1:7">
      <c r="A64" s="24" t="s">
        <v>88</v>
      </c>
      <c r="B64" s="18" t="s">
        <v>87</v>
      </c>
      <c r="C64" s="27">
        <v>30</v>
      </c>
      <c r="D64" s="99">
        <v>116515</v>
      </c>
      <c r="E64" s="96">
        <f t="shared" si="6"/>
        <v>130916.254</v>
      </c>
      <c r="F64" s="202">
        <f t="shared" si="7"/>
        <v>6545.8127000000004</v>
      </c>
      <c r="G64" s="203">
        <f t="shared" si="8"/>
        <v>137462.0667</v>
      </c>
    </row>
    <row r="65" spans="1:8">
      <c r="A65" s="24" t="s">
        <v>81</v>
      </c>
      <c r="B65" s="18" t="s">
        <v>80</v>
      </c>
      <c r="C65" s="27">
        <v>50</v>
      </c>
      <c r="D65" s="99">
        <v>116815</v>
      </c>
      <c r="E65" s="96">
        <f t="shared" si="6"/>
        <v>131253.334</v>
      </c>
      <c r="F65" s="202">
        <f t="shared" si="7"/>
        <v>6562.6667000000007</v>
      </c>
      <c r="G65" s="203">
        <f t="shared" si="8"/>
        <v>137816.0007</v>
      </c>
    </row>
    <row r="66" spans="1:8">
      <c r="A66" s="24" t="s">
        <v>2</v>
      </c>
      <c r="B66" s="18" t="s">
        <v>32</v>
      </c>
      <c r="C66" s="27" t="s">
        <v>30</v>
      </c>
      <c r="D66" s="99">
        <v>107065</v>
      </c>
      <c r="E66" s="96">
        <f t="shared" si="6"/>
        <v>120298.234</v>
      </c>
      <c r="F66" s="202">
        <f t="shared" si="7"/>
        <v>6014.9117000000006</v>
      </c>
      <c r="G66" s="203">
        <f t="shared" si="8"/>
        <v>126313.14569999999</v>
      </c>
    </row>
    <row r="67" spans="1:8">
      <c r="A67" s="24" t="s">
        <v>2</v>
      </c>
      <c r="B67" s="18" t="s">
        <v>34</v>
      </c>
      <c r="C67" s="27" t="s">
        <v>30</v>
      </c>
      <c r="D67" s="99">
        <v>109265</v>
      </c>
      <c r="E67" s="96">
        <f t="shared" si="6"/>
        <v>122770.15399999999</v>
      </c>
      <c r="F67" s="202">
        <f t="shared" si="7"/>
        <v>6138.5077000000001</v>
      </c>
      <c r="G67" s="203">
        <f t="shared" si="8"/>
        <v>128908.6617</v>
      </c>
    </row>
    <row r="68" spans="1:8" ht="13.5" thickBot="1">
      <c r="A68" s="53" t="s">
        <v>2</v>
      </c>
      <c r="B68" s="25" t="s">
        <v>35</v>
      </c>
      <c r="C68" s="28" t="s">
        <v>30</v>
      </c>
      <c r="D68" s="100">
        <v>108715</v>
      </c>
      <c r="E68" s="97">
        <f t="shared" si="6"/>
        <v>122152.174</v>
      </c>
      <c r="F68" s="205">
        <f t="shared" si="7"/>
        <v>6107.6087000000007</v>
      </c>
      <c r="G68" s="206">
        <f t="shared" si="8"/>
        <v>128259.7827</v>
      </c>
    </row>
    <row r="69" spans="1:8" ht="13.5" thickBot="1">
      <c r="A69" s="217"/>
      <c r="B69" s="218"/>
      <c r="C69" s="218"/>
      <c r="D69" s="218"/>
      <c r="E69" s="218"/>
      <c r="F69" s="218"/>
      <c r="G69" s="219"/>
    </row>
    <row r="70" spans="1:8" ht="16.5">
      <c r="A70" s="69" t="s">
        <v>83</v>
      </c>
    </row>
    <row r="72" spans="1:8" s="135" customFormat="1">
      <c r="B72" s="127"/>
      <c r="C72" s="127"/>
      <c r="D72" s="127"/>
      <c r="E72" s="127"/>
      <c r="F72" s="127"/>
      <c r="G72" s="127"/>
      <c r="H72" s="127"/>
    </row>
    <row r="73" spans="1:8">
      <c r="A73" s="220"/>
      <c r="B73" s="220"/>
      <c r="C73" s="220"/>
      <c r="D73" s="220"/>
      <c r="E73" s="220"/>
      <c r="F73" s="220"/>
      <c r="G73" s="220"/>
      <c r="H73" s="220"/>
    </row>
    <row r="74" spans="1:8">
      <c r="A74" s="274"/>
      <c r="B74" s="274"/>
      <c r="C74" s="134"/>
      <c r="D74" s="134"/>
      <c r="E74" s="134"/>
      <c r="F74" s="134"/>
      <c r="G74" s="134"/>
      <c r="H74" s="220"/>
    </row>
    <row r="75" spans="1:8">
      <c r="A75" s="85"/>
      <c r="B75" s="132"/>
      <c r="C75" s="67"/>
      <c r="D75" s="125"/>
      <c r="E75" s="125"/>
      <c r="F75" s="221"/>
      <c r="G75" s="221"/>
      <c r="H75" s="220"/>
    </row>
    <row r="76" spans="1:8">
      <c r="A76" s="85"/>
      <c r="B76" s="132"/>
      <c r="C76" s="67"/>
      <c r="D76" s="125"/>
      <c r="E76" s="125"/>
      <c r="F76" s="221"/>
      <c r="G76" s="221"/>
      <c r="H76" s="220"/>
    </row>
    <row r="77" spans="1:8">
      <c r="A77" s="220"/>
      <c r="B77" s="220"/>
      <c r="C77" s="220"/>
      <c r="D77" s="220"/>
      <c r="E77" s="220"/>
      <c r="F77" s="220"/>
      <c r="G77" s="220"/>
      <c r="H77" s="220"/>
    </row>
  </sheetData>
  <mergeCells count="12">
    <mergeCell ref="A1:I1"/>
    <mergeCell ref="A31:B31"/>
    <mergeCell ref="A57:G57"/>
    <mergeCell ref="A74:B74"/>
    <mergeCell ref="A3:G3"/>
    <mergeCell ref="A4:G4"/>
    <mergeCell ref="A5:G5"/>
    <mergeCell ref="A6:H6"/>
    <mergeCell ref="A9:G9"/>
    <mergeCell ref="A10:B10"/>
    <mergeCell ref="A58:B58"/>
    <mergeCell ref="A30:G3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E13" sqref="E13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78"/>
      <c r="M1" s="78"/>
      <c r="N1" s="1"/>
    </row>
    <row r="2" spans="1:14" ht="16.5">
      <c r="A2" s="228" t="s">
        <v>105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80"/>
    </row>
    <row r="3" spans="1:14" ht="15">
      <c r="A3" s="86"/>
      <c r="B3" s="223" t="s">
        <v>106</v>
      </c>
      <c r="C3" s="223"/>
      <c r="D3" s="223"/>
      <c r="E3" s="223"/>
      <c r="F3" s="223"/>
      <c r="G3" s="223"/>
      <c r="H3" s="223"/>
      <c r="I3" s="223"/>
      <c r="J3" s="223"/>
      <c r="K3" s="223"/>
      <c r="L3" s="79"/>
      <c r="M3" s="79"/>
      <c r="N3" s="80"/>
    </row>
    <row r="4" spans="1:14" ht="15">
      <c r="A4" s="86"/>
      <c r="B4" s="223" t="s">
        <v>107</v>
      </c>
      <c r="C4" s="223"/>
      <c r="D4" s="223"/>
      <c r="E4" s="223"/>
      <c r="F4" s="223"/>
      <c r="G4" s="223"/>
      <c r="H4" s="223"/>
      <c r="I4" s="223"/>
      <c r="J4" s="223"/>
      <c r="K4" s="223"/>
      <c r="L4" s="79"/>
      <c r="M4" s="79"/>
      <c r="N4" s="80"/>
    </row>
    <row r="5" spans="1:14" ht="15">
      <c r="A5" s="86"/>
      <c r="B5" s="223" t="s">
        <v>108</v>
      </c>
      <c r="C5" s="223"/>
      <c r="D5" s="223"/>
      <c r="E5" s="223"/>
      <c r="F5" s="223"/>
      <c r="G5" s="223"/>
      <c r="H5" s="223"/>
      <c r="I5" s="223"/>
      <c r="J5" s="223"/>
      <c r="K5" s="223"/>
      <c r="L5" s="79"/>
      <c r="M5" s="79"/>
      <c r="N5" s="80"/>
    </row>
    <row r="6" spans="1:14" ht="18.75" thickBot="1">
      <c r="A6" s="289" t="s">
        <v>109</v>
      </c>
      <c r="B6" s="260"/>
      <c r="C6" s="260"/>
      <c r="D6" s="225"/>
      <c r="E6" s="225"/>
      <c r="F6" s="225"/>
      <c r="G6" s="225"/>
      <c r="H6" s="225"/>
      <c r="I6" s="225"/>
      <c r="J6" s="225"/>
      <c r="K6" s="225"/>
      <c r="L6" s="2"/>
      <c r="M6" s="2"/>
      <c r="N6" s="31"/>
    </row>
    <row r="7" spans="1:14" ht="13.5" thickBot="1">
      <c r="A7" s="76"/>
      <c r="B7" s="76"/>
      <c r="C7" s="76"/>
    </row>
    <row r="8" spans="1:14" ht="15.75" thickBot="1">
      <c r="A8" s="122" t="s">
        <v>207</v>
      </c>
      <c r="B8" s="76"/>
      <c r="C8" s="76"/>
      <c r="D8" s="102"/>
      <c r="E8" s="102"/>
      <c r="F8" s="102"/>
      <c r="G8" s="115"/>
      <c r="H8" s="103"/>
    </row>
    <row r="9" spans="1:14" ht="15">
      <c r="A9" s="122"/>
      <c r="B9" s="76"/>
      <c r="C9" s="76"/>
    </row>
    <row r="10" spans="1:14">
      <c r="A10" s="76"/>
      <c r="B10" s="288" t="s">
        <v>96</v>
      </c>
      <c r="C10" s="288"/>
    </row>
    <row r="11" spans="1:14" ht="25.5">
      <c r="A11" s="76"/>
      <c r="B11" s="73" t="s">
        <v>100</v>
      </c>
      <c r="C11" s="74">
        <v>99080</v>
      </c>
    </row>
    <row r="12" spans="1:14" ht="25.5">
      <c r="A12" s="76"/>
      <c r="B12" s="73" t="s">
        <v>101</v>
      </c>
      <c r="C12" s="74">
        <v>92133</v>
      </c>
    </row>
    <row r="13" spans="1:14" ht="25.5">
      <c r="A13" s="76"/>
      <c r="B13" s="73" t="s">
        <v>102</v>
      </c>
      <c r="C13" s="74">
        <v>98080</v>
      </c>
    </row>
    <row r="14" spans="1:14">
      <c r="A14" s="76"/>
      <c r="B14" s="73" t="s">
        <v>103</v>
      </c>
      <c r="C14" s="74">
        <v>92980</v>
      </c>
    </row>
    <row r="15" spans="1:14">
      <c r="A15" s="76"/>
      <c r="B15" s="76"/>
      <c r="C15" s="76"/>
    </row>
    <row r="16" spans="1:14">
      <c r="A16" s="76"/>
      <c r="B16" s="76"/>
      <c r="C16" s="76"/>
    </row>
    <row r="17" spans="1:3" ht="38.25">
      <c r="A17" s="76"/>
      <c r="B17" s="71" t="s">
        <v>96</v>
      </c>
      <c r="C17" s="72"/>
    </row>
    <row r="18" spans="1:3" ht="25.5">
      <c r="A18" s="76"/>
      <c r="B18" s="73" t="s">
        <v>97</v>
      </c>
      <c r="C18" s="74">
        <v>99185</v>
      </c>
    </row>
    <row r="19" spans="1:3">
      <c r="A19" s="76"/>
      <c r="B19" s="73"/>
      <c r="C19" s="74"/>
    </row>
    <row r="20" spans="1:3" ht="25.5">
      <c r="A20" s="76"/>
      <c r="B20" s="73" t="s">
        <v>98</v>
      </c>
      <c r="C20" s="74">
        <v>96225</v>
      </c>
    </row>
    <row r="21" spans="1:3">
      <c r="A21" s="76"/>
      <c r="B21" s="73" t="s">
        <v>99</v>
      </c>
      <c r="C21" s="74">
        <v>95245</v>
      </c>
    </row>
    <row r="22" spans="1:3">
      <c r="A22" s="76"/>
      <c r="B22" s="123" t="s">
        <v>152</v>
      </c>
      <c r="C22" s="124">
        <v>83736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activeCell="A2" sqref="A2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90" t="s">
        <v>208</v>
      </c>
      <c r="B1" s="290"/>
      <c r="C1" s="290"/>
    </row>
    <row r="2" spans="1:3">
      <c r="A2" s="88" t="s">
        <v>41</v>
      </c>
      <c r="B2" s="89"/>
      <c r="C2" s="89"/>
    </row>
    <row r="3" spans="1:3">
      <c r="A3" s="89" t="s">
        <v>42</v>
      </c>
      <c r="B3" s="89"/>
      <c r="C3" s="89"/>
    </row>
    <row r="4" spans="1:3">
      <c r="A4" s="89" t="s">
        <v>43</v>
      </c>
      <c r="B4" s="89"/>
      <c r="C4" s="89"/>
    </row>
    <row r="5" spans="1:3">
      <c r="A5" s="89" t="s">
        <v>44</v>
      </c>
      <c r="B5" s="89"/>
      <c r="C5" s="89"/>
    </row>
    <row r="6" spans="1:3">
      <c r="A6" s="90" t="s">
        <v>45</v>
      </c>
      <c r="B6" s="89"/>
      <c r="C6" s="89"/>
    </row>
    <row r="7" spans="1:3">
      <c r="A7" s="89" t="s">
        <v>46</v>
      </c>
      <c r="B7" s="89"/>
      <c r="C7" s="89"/>
    </row>
    <row r="8" spans="1:3">
      <c r="A8" s="89" t="s">
        <v>197</v>
      </c>
      <c r="B8" s="89"/>
      <c r="C8" s="89"/>
    </row>
    <row r="9" spans="1:3">
      <c r="A9" s="88" t="s">
        <v>47</v>
      </c>
      <c r="B9" s="89"/>
      <c r="C9" s="89"/>
    </row>
    <row r="10" spans="1:3">
      <c r="A10" s="89" t="s">
        <v>194</v>
      </c>
      <c r="B10" s="89"/>
      <c r="C10" s="89"/>
    </row>
    <row r="11" spans="1:3">
      <c r="A11" s="89" t="s">
        <v>48</v>
      </c>
      <c r="B11" s="89"/>
      <c r="C11" s="89"/>
    </row>
    <row r="12" spans="1:3">
      <c r="A12" s="89" t="s">
        <v>49</v>
      </c>
      <c r="B12" s="89"/>
      <c r="C12" s="89"/>
    </row>
    <row r="13" spans="1:3">
      <c r="A13" s="89" t="s">
        <v>50</v>
      </c>
      <c r="B13" s="89"/>
      <c r="C13" s="89"/>
    </row>
    <row r="14" spans="1:3">
      <c r="A14" s="89" t="s">
        <v>51</v>
      </c>
      <c r="B14" s="89"/>
      <c r="C14" s="89"/>
    </row>
    <row r="15" spans="1:3">
      <c r="A15" s="89" t="s">
        <v>195</v>
      </c>
      <c r="B15" s="89"/>
      <c r="C15" s="89"/>
    </row>
    <row r="16" spans="1:3">
      <c r="A16" s="90" t="s">
        <v>52</v>
      </c>
      <c r="B16" s="89"/>
      <c r="C16" s="89"/>
    </row>
    <row r="17" spans="1:3">
      <c r="A17" s="89" t="s">
        <v>153</v>
      </c>
      <c r="B17" s="89"/>
      <c r="C17" s="89"/>
    </row>
    <row r="18" spans="1:3">
      <c r="A18" s="89"/>
      <c r="B18" s="89"/>
      <c r="C18" s="89"/>
    </row>
    <row r="19" spans="1:3">
      <c r="A19" s="88" t="s">
        <v>53</v>
      </c>
      <c r="B19" s="89"/>
      <c r="C19" s="89"/>
    </row>
    <row r="20" spans="1:3">
      <c r="A20" s="89" t="s">
        <v>54</v>
      </c>
      <c r="B20" s="89"/>
      <c r="C20" s="89"/>
    </row>
    <row r="21" spans="1:3">
      <c r="A21" s="90" t="s">
        <v>55</v>
      </c>
      <c r="B21" s="89"/>
      <c r="C21" s="89"/>
    </row>
    <row r="22" spans="1:3">
      <c r="A22" s="89" t="s">
        <v>56</v>
      </c>
      <c r="B22" s="89"/>
      <c r="C22" s="89"/>
    </row>
    <row r="23" spans="1:3">
      <c r="A23" s="89" t="s">
        <v>57</v>
      </c>
      <c r="B23" s="89"/>
      <c r="C23" s="89"/>
    </row>
    <row r="24" spans="1:3">
      <c r="A24" s="89" t="s">
        <v>58</v>
      </c>
      <c r="B24" s="89"/>
      <c r="C24" s="89"/>
    </row>
    <row r="25" spans="1:3">
      <c r="A25" s="89"/>
      <c r="B25" s="89"/>
      <c r="C25" s="89"/>
    </row>
    <row r="26" spans="1:3">
      <c r="A26" s="88" t="s">
        <v>59</v>
      </c>
      <c r="B26" s="89"/>
      <c r="C26" s="89"/>
    </row>
    <row r="27" spans="1:3">
      <c r="A27" s="89" t="s">
        <v>146</v>
      </c>
      <c r="B27" s="89"/>
      <c r="C27" s="89"/>
    </row>
    <row r="28" spans="1:3">
      <c r="A28" s="89" t="s">
        <v>117</v>
      </c>
      <c r="B28" s="89"/>
      <c r="C28" s="89"/>
    </row>
    <row r="29" spans="1:3">
      <c r="A29" s="89" t="s">
        <v>119</v>
      </c>
      <c r="B29" s="89"/>
      <c r="C29" s="89"/>
    </row>
    <row r="30" spans="1:3">
      <c r="A30" s="89" t="s">
        <v>148</v>
      </c>
      <c r="B30" s="89"/>
      <c r="C30" s="89"/>
    </row>
    <row r="31" spans="1:3">
      <c r="A31" s="89" t="s">
        <v>116</v>
      </c>
      <c r="B31" s="89"/>
      <c r="C31" s="89"/>
    </row>
    <row r="32" spans="1:3">
      <c r="A32" s="89" t="s">
        <v>142</v>
      </c>
      <c r="B32" s="89"/>
      <c r="C32" s="89"/>
    </row>
    <row r="33" spans="1:3">
      <c r="A33" s="89" t="s">
        <v>147</v>
      </c>
      <c r="B33" s="89"/>
      <c r="C33" s="89"/>
    </row>
    <row r="34" spans="1:3">
      <c r="A34" s="88" t="s">
        <v>60</v>
      </c>
      <c r="B34" s="89"/>
      <c r="C34" s="89"/>
    </row>
    <row r="35" spans="1:3">
      <c r="A35" s="89" t="s">
        <v>61</v>
      </c>
      <c r="B35" s="89"/>
      <c r="C35" s="89"/>
    </row>
    <row r="36" spans="1:3">
      <c r="A36" s="89" t="s">
        <v>62</v>
      </c>
      <c r="B36" s="89"/>
      <c r="C36" s="89"/>
    </row>
    <row r="37" spans="1:3">
      <c r="A37" s="90" t="s">
        <v>63</v>
      </c>
      <c r="B37" s="89"/>
      <c r="C37" s="89"/>
    </row>
    <row r="38" spans="1:3">
      <c r="A38" s="89"/>
      <c r="B38" s="89"/>
      <c r="C38" s="89"/>
    </row>
    <row r="39" spans="1:3">
      <c r="A39" s="89" t="s">
        <v>64</v>
      </c>
      <c r="B39" s="89"/>
      <c r="C39" s="89"/>
    </row>
    <row r="40" spans="1:3">
      <c r="A40" s="88" t="s">
        <v>65</v>
      </c>
      <c r="B40" s="89"/>
      <c r="C40" s="89"/>
    </row>
    <row r="41" spans="1:3">
      <c r="A41" s="89" t="s">
        <v>154</v>
      </c>
      <c r="B41" s="89"/>
      <c r="C41" s="89"/>
    </row>
    <row r="42" spans="1:3">
      <c r="A42" s="89"/>
      <c r="B42" s="89"/>
      <c r="C42" s="89"/>
    </row>
    <row r="43" spans="1:3">
      <c r="A43" s="89" t="s">
        <v>66</v>
      </c>
      <c r="B43" s="89"/>
      <c r="C43" s="89"/>
    </row>
    <row r="44" spans="1:3">
      <c r="A44" s="89"/>
      <c r="B44" s="89"/>
      <c r="C44" s="89"/>
    </row>
    <row r="45" spans="1:3">
      <c r="A45" s="89" t="s">
        <v>67</v>
      </c>
      <c r="B45" s="89"/>
      <c r="C45" s="89"/>
    </row>
    <row r="46" spans="1:3">
      <c r="A46" s="89" t="s">
        <v>68</v>
      </c>
      <c r="B46" s="89"/>
      <c r="C46" s="89"/>
    </row>
    <row r="47" spans="1:3">
      <c r="A47" s="91" t="s">
        <v>69</v>
      </c>
      <c r="B47" s="92"/>
      <c r="C47" s="89"/>
    </row>
    <row r="48" spans="1:3">
      <c r="A48" s="89" t="s">
        <v>70</v>
      </c>
      <c r="B48" s="89"/>
      <c r="C48" s="89"/>
    </row>
    <row r="49" spans="1:3">
      <c r="A49" s="89" t="s">
        <v>71</v>
      </c>
      <c r="B49" s="89"/>
      <c r="C49" s="89"/>
    </row>
    <row r="50" spans="1:3">
      <c r="A50" s="89" t="s">
        <v>72</v>
      </c>
      <c r="B50" s="89"/>
      <c r="C50" s="89"/>
    </row>
    <row r="51" spans="1:3">
      <c r="A51" s="89" t="s">
        <v>73</v>
      </c>
      <c r="B51" s="89"/>
      <c r="C51" s="89"/>
    </row>
    <row r="52" spans="1:3">
      <c r="A52" s="72" t="s">
        <v>155</v>
      </c>
      <c r="B52" s="76"/>
      <c r="C52" s="76"/>
    </row>
    <row r="53" spans="1:3">
      <c r="A53" s="91" t="s">
        <v>143</v>
      </c>
    </row>
    <row r="54" spans="1:3">
      <c r="A54" s="91" t="s">
        <v>156</v>
      </c>
    </row>
    <row r="55" spans="1:3">
      <c r="A55" s="120" t="s">
        <v>144</v>
      </c>
    </row>
    <row r="56" spans="1:3">
      <c r="A56" s="91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2014-06-02T07:04:10Z</cp:lastPrinted>
  <dcterms:created xsi:type="dcterms:W3CDTF">2010-07-16T02:24:36Z</dcterms:created>
  <dcterms:modified xsi:type="dcterms:W3CDTF">2014-06-03T07:01:31Z</dcterms:modified>
</cp:coreProperties>
</file>